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8C8E1E69-6F96-4274-AE13-D039ADDB1F86}" xr6:coauthVersionLast="37" xr6:coauthVersionMax="37" xr10:uidLastSave="{00000000-0000-0000-0000-000000000000}"/>
  <bookViews>
    <workbookView xWindow="0" yWindow="0" windowWidth="28800" windowHeight="12105" tabRatio="748" activeTab="4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Programska klasifikacija" sheetId="7" r:id="rId5"/>
  </sheets>
  <definedNames>
    <definedName name="_xlnm.Print_Area" localSheetId="1">' Račun prihoda i rashoda'!$B$1:$L$100</definedName>
    <definedName name="_xlnm.Print_Area" localSheetId="4">'Programska klasifikacija'!$B$1:$I$253</definedName>
    <definedName name="_xlnm.Print_Area" localSheetId="2">'Rashodi i prihodi prema izvoru'!$B$1:$H$62</definedName>
    <definedName name="_xlnm.Print_Area" localSheetId="3">'Rashodi prema funkcijskoj k '!$B$1:$H$9</definedName>
    <definedName name="_xlnm.Print_Area" localSheetId="0">SAŽETAK!$A$1:$L$25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4" i="7" l="1"/>
  <c r="G94" i="7"/>
  <c r="H217" i="7"/>
  <c r="G217" i="7"/>
  <c r="G139" i="7"/>
  <c r="G8" i="7" s="1"/>
  <c r="G13" i="7"/>
  <c r="L97" i="3" l="1"/>
  <c r="K97" i="3"/>
  <c r="L46" i="3"/>
  <c r="K46" i="3"/>
  <c r="H34" i="8"/>
  <c r="G34" i="8"/>
  <c r="H52" i="8"/>
  <c r="H48" i="8"/>
  <c r="H61" i="8"/>
  <c r="H38" i="8"/>
  <c r="H59" i="8"/>
  <c r="H60" i="8"/>
  <c r="I11" i="3"/>
  <c r="F46" i="8" l="1"/>
  <c r="H30" i="8"/>
  <c r="J95" i="3" l="1"/>
  <c r="K89" i="3"/>
  <c r="I12" i="3"/>
  <c r="E7" i="11" l="1"/>
  <c r="H251" i="7" l="1"/>
  <c r="I251" i="7" s="1"/>
  <c r="G251" i="7"/>
  <c r="I252" i="7"/>
  <c r="H240" i="7"/>
  <c r="H239" i="7" s="1"/>
  <c r="G240" i="7"/>
  <c r="G239" i="7" s="1"/>
  <c r="H236" i="7"/>
  <c r="G236" i="7"/>
  <c r="H233" i="7"/>
  <c r="H232" i="7" s="1"/>
  <c r="G233" i="7"/>
  <c r="G232" i="7" s="1"/>
  <c r="H220" i="7"/>
  <c r="H219" i="7" s="1"/>
  <c r="H218" i="7" s="1"/>
  <c r="G220" i="7"/>
  <c r="G219" i="7" s="1"/>
  <c r="G218" i="7" s="1"/>
  <c r="G231" i="7" l="1"/>
  <c r="H231" i="7"/>
  <c r="I232" i="7"/>
  <c r="H210" i="7"/>
  <c r="G210" i="7"/>
  <c r="H197" i="7"/>
  <c r="G197" i="7"/>
  <c r="H190" i="7"/>
  <c r="G190" i="7"/>
  <c r="I185" i="7"/>
  <c r="I186" i="7"/>
  <c r="I187" i="7"/>
  <c r="I188" i="7"/>
  <c r="I189" i="7"/>
  <c r="H184" i="7"/>
  <c r="I184" i="7" s="1"/>
  <c r="G184" i="7"/>
  <c r="I190" i="7" l="1"/>
  <c r="F195" i="7"/>
  <c r="F194" i="7" s="1"/>
  <c r="I191" i="7"/>
  <c r="I192" i="7"/>
  <c r="I193" i="7"/>
  <c r="I194" i="7"/>
  <c r="I195" i="7"/>
  <c r="H182" i="7"/>
  <c r="G182" i="7"/>
  <c r="H181" i="7"/>
  <c r="H179" i="7" s="1"/>
  <c r="H178" i="7" s="1"/>
  <c r="H177" i="7" s="1"/>
  <c r="H176" i="7" s="1"/>
  <c r="H166" i="7"/>
  <c r="H165" i="7" s="1"/>
  <c r="H164" i="7" s="1"/>
  <c r="G166" i="7"/>
  <c r="G165" i="7" s="1"/>
  <c r="G164" i="7" s="1"/>
  <c r="H158" i="7"/>
  <c r="H157" i="7" s="1"/>
  <c r="H156" i="7" s="1"/>
  <c r="H155" i="7" s="1"/>
  <c r="G158" i="7"/>
  <c r="G157" i="7" s="1"/>
  <c r="G156" i="7" s="1"/>
  <c r="G155" i="7" s="1"/>
  <c r="H140" i="7"/>
  <c r="G140" i="7"/>
  <c r="H137" i="7"/>
  <c r="G137" i="7"/>
  <c r="H136" i="7"/>
  <c r="H135" i="7" s="1"/>
  <c r="G136" i="7"/>
  <c r="G135" i="7" s="1"/>
  <c r="G134" i="7" l="1"/>
  <c r="G133" i="7"/>
  <c r="G132" i="7" s="1"/>
  <c r="H134" i="7"/>
  <c r="H133" i="7"/>
  <c r="H132" i="7" s="1"/>
  <c r="H139" i="7"/>
  <c r="H8" i="7" s="1"/>
  <c r="I238" i="7"/>
  <c r="I237" i="7"/>
  <c r="I236" i="7"/>
  <c r="I235" i="7"/>
  <c r="I92" i="7"/>
  <c r="I93" i="7"/>
  <c r="I44" i="7" l="1"/>
  <c r="E58" i="8" l="1"/>
  <c r="D34" i="8"/>
  <c r="G37" i="8"/>
  <c r="G38" i="8"/>
  <c r="G41" i="8"/>
  <c r="G42" i="8"/>
  <c r="G45" i="8"/>
  <c r="G47" i="8"/>
  <c r="G48" i="8"/>
  <c r="G51" i="8"/>
  <c r="G52" i="8"/>
  <c r="G54" i="8"/>
  <c r="G55" i="8"/>
  <c r="G57" i="8"/>
  <c r="G59" i="8"/>
  <c r="G60" i="8"/>
  <c r="G62" i="8"/>
  <c r="G9" i="8"/>
  <c r="G10" i="8"/>
  <c r="G13" i="8"/>
  <c r="G14" i="8"/>
  <c r="G17" i="8"/>
  <c r="G19" i="8"/>
  <c r="G20" i="8"/>
  <c r="G23" i="8"/>
  <c r="G24" i="8"/>
  <c r="G26" i="8"/>
  <c r="G27" i="8"/>
  <c r="G29" i="8"/>
  <c r="G30" i="8"/>
  <c r="G31" i="8"/>
  <c r="G32" i="8"/>
  <c r="G33" i="8"/>
  <c r="F50" i="8"/>
  <c r="F22" i="8"/>
  <c r="H27" i="8"/>
  <c r="E22" i="8"/>
  <c r="H28" i="3"/>
  <c r="E50" i="8" l="1"/>
  <c r="H55" i="8"/>
  <c r="C25" i="8" l="1"/>
  <c r="F25" i="8"/>
  <c r="G25" i="8" s="1"/>
  <c r="F8" i="8" l="1"/>
  <c r="C8" i="8"/>
  <c r="G8" i="8" l="1"/>
  <c r="H52" i="3"/>
  <c r="H94" i="3"/>
  <c r="H93" i="3"/>
  <c r="I93" i="3"/>
  <c r="H90" i="3"/>
  <c r="H85" i="3"/>
  <c r="H12" i="3"/>
  <c r="H13" i="1" l="1"/>
  <c r="I13" i="1"/>
  <c r="J13" i="1"/>
  <c r="H10" i="1"/>
  <c r="I10" i="1"/>
  <c r="J10" i="1"/>
  <c r="G13" i="1"/>
  <c r="G10" i="1"/>
  <c r="E25" i="8" l="1"/>
  <c r="E8" i="8"/>
  <c r="D61" i="8" l="1"/>
  <c r="E61" i="8"/>
  <c r="F61" i="8"/>
  <c r="G61" i="8" s="1"/>
  <c r="C61" i="8"/>
  <c r="D58" i="8"/>
  <c r="F58" i="8"/>
  <c r="G58" i="8" s="1"/>
  <c r="C58" i="8"/>
  <c r="D53" i="8"/>
  <c r="E53" i="8"/>
  <c r="F53" i="8"/>
  <c r="C53" i="8"/>
  <c r="H57" i="8"/>
  <c r="H62" i="8"/>
  <c r="D56" i="8"/>
  <c r="E56" i="8"/>
  <c r="F56" i="8"/>
  <c r="C56" i="8"/>
  <c r="D36" i="8"/>
  <c r="E36" i="8"/>
  <c r="F36" i="8"/>
  <c r="C36" i="8"/>
  <c r="E46" i="8"/>
  <c r="D46" i="8"/>
  <c r="J49" i="3"/>
  <c r="L89" i="3"/>
  <c r="J43" i="3"/>
  <c r="L51" i="3"/>
  <c r="G56" i="8" l="1"/>
  <c r="G53" i="8"/>
  <c r="G36" i="8"/>
  <c r="H58" i="8"/>
  <c r="H56" i="8"/>
  <c r="I227" i="7"/>
  <c r="I228" i="7"/>
  <c r="I230" i="7"/>
  <c r="I231" i="7"/>
  <c r="I233" i="7"/>
  <c r="I234" i="7"/>
  <c r="I239" i="7"/>
  <c r="I240" i="7"/>
  <c r="I241" i="7"/>
  <c r="I243" i="7"/>
  <c r="I245" i="7"/>
  <c r="I247" i="7"/>
  <c r="I248" i="7"/>
  <c r="I253" i="7"/>
  <c r="I217" i="7"/>
  <c r="I218" i="7"/>
  <c r="I219" i="7"/>
  <c r="I220" i="7"/>
  <c r="I221" i="7"/>
  <c r="I223" i="7"/>
  <c r="I225" i="7"/>
  <c r="I196" i="7"/>
  <c r="I197" i="7"/>
  <c r="I198" i="7"/>
  <c r="I199" i="7"/>
  <c r="I200" i="7"/>
  <c r="I201" i="7"/>
  <c r="I203" i="7"/>
  <c r="I204" i="7"/>
  <c r="I205" i="7"/>
  <c r="I206" i="7"/>
  <c r="I209" i="7"/>
  <c r="I210" i="7"/>
  <c r="I211" i="7"/>
  <c r="I212" i="7"/>
  <c r="I213" i="7"/>
  <c r="I214" i="7"/>
  <c r="I216" i="7"/>
  <c r="I175" i="7"/>
  <c r="I180" i="7"/>
  <c r="I183" i="7"/>
  <c r="I146" i="7"/>
  <c r="I147" i="7"/>
  <c r="I148" i="7"/>
  <c r="I149" i="7"/>
  <c r="I150" i="7"/>
  <c r="I151" i="7"/>
  <c r="I154" i="7"/>
  <c r="I155" i="7"/>
  <c r="I156" i="7"/>
  <c r="I157" i="7"/>
  <c r="I158" i="7"/>
  <c r="I159" i="7"/>
  <c r="I161" i="7"/>
  <c r="I163" i="7"/>
  <c r="I164" i="7"/>
  <c r="I165" i="7"/>
  <c r="I166" i="7"/>
  <c r="I167" i="7"/>
  <c r="I168" i="7"/>
  <c r="I172" i="7"/>
  <c r="I173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40" i="7"/>
  <c r="I141" i="7"/>
  <c r="I142" i="7"/>
  <c r="I143" i="7"/>
  <c r="I14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9" i="7"/>
  <c r="I80" i="7"/>
  <c r="I82" i="7"/>
  <c r="I84" i="7"/>
  <c r="I85" i="7"/>
  <c r="I87" i="7"/>
  <c r="I88" i="7"/>
  <c r="I90" i="7"/>
  <c r="I91" i="7"/>
  <c r="I94" i="7"/>
  <c r="I32" i="7"/>
  <c r="I33" i="7"/>
  <c r="I34" i="7"/>
  <c r="I35" i="7"/>
  <c r="I36" i="7"/>
  <c r="I38" i="7"/>
  <c r="I39" i="7"/>
  <c r="I40" i="7"/>
  <c r="I41" i="7"/>
  <c r="I43" i="7"/>
  <c r="I45" i="7"/>
  <c r="I46" i="7"/>
  <c r="I47" i="7"/>
  <c r="I48" i="7"/>
  <c r="I50" i="7"/>
  <c r="I51" i="7"/>
  <c r="I52" i="7"/>
  <c r="I53" i="7"/>
  <c r="I54" i="7"/>
  <c r="I55" i="7"/>
  <c r="I56" i="7"/>
  <c r="I57" i="7"/>
  <c r="I58" i="7"/>
  <c r="I60" i="7"/>
  <c r="I10" i="7"/>
  <c r="I13" i="7"/>
  <c r="I16" i="7"/>
  <c r="I18" i="7"/>
  <c r="I19" i="7"/>
  <c r="I21" i="7"/>
  <c r="I22" i="7"/>
  <c r="I25" i="7"/>
  <c r="I26" i="7"/>
  <c r="I27" i="7"/>
  <c r="I28" i="7"/>
  <c r="I29" i="7"/>
  <c r="G49" i="3" l="1"/>
  <c r="K51" i="3"/>
  <c r="G43" i="3"/>
  <c r="J16" i="1" l="1"/>
  <c r="G16" i="1"/>
  <c r="H16" i="1"/>
  <c r="I16" i="1"/>
  <c r="L11" i="1"/>
  <c r="L12" i="1"/>
  <c r="L13" i="1"/>
  <c r="L14" i="1"/>
  <c r="L15" i="1"/>
  <c r="L10" i="1"/>
  <c r="K11" i="1"/>
  <c r="K12" i="1"/>
  <c r="K13" i="1"/>
  <c r="K14" i="1"/>
  <c r="K15" i="1"/>
  <c r="K10" i="1"/>
  <c r="J13" i="3" l="1"/>
  <c r="J16" i="3"/>
  <c r="J20" i="3"/>
  <c r="J19" i="3" s="1"/>
  <c r="J23" i="3"/>
  <c r="J22" i="3" s="1"/>
  <c r="J26" i="3"/>
  <c r="J25" i="3" s="1"/>
  <c r="J29" i="3"/>
  <c r="J28" i="3" s="1"/>
  <c r="J12" i="3" l="1"/>
  <c r="J11" i="3" s="1"/>
  <c r="J10" i="3" s="1"/>
  <c r="G53" i="3"/>
  <c r="G77" i="3"/>
  <c r="H29" i="3"/>
  <c r="I29" i="3"/>
  <c r="G29" i="3"/>
  <c r="G28" i="3" s="1"/>
  <c r="K28" i="3" s="1"/>
  <c r="G26" i="3"/>
  <c r="G25" i="3" s="1"/>
  <c r="K25" i="3" s="1"/>
  <c r="G23" i="3"/>
  <c r="K23" i="3" s="1"/>
  <c r="G20" i="3"/>
  <c r="G19" i="3" s="1"/>
  <c r="K19" i="3" s="1"/>
  <c r="G16" i="3"/>
  <c r="K16" i="3" s="1"/>
  <c r="G13" i="3"/>
  <c r="I242" i="7"/>
  <c r="I244" i="7"/>
  <c r="I246" i="7"/>
  <c r="I249" i="7"/>
  <c r="F249" i="7"/>
  <c r="F248" i="7" s="1"/>
  <c r="F246" i="7"/>
  <c r="F244" i="7"/>
  <c r="F242" i="7"/>
  <c r="I222" i="7"/>
  <c r="I224" i="7"/>
  <c r="I226" i="7"/>
  <c r="I229" i="7"/>
  <c r="F229" i="7"/>
  <c r="F228" i="7" s="1"/>
  <c r="F226" i="7"/>
  <c r="F224" i="7"/>
  <c r="F222" i="7"/>
  <c r="F215" i="7"/>
  <c r="F208" i="7"/>
  <c r="F207" i="7" s="1"/>
  <c r="I202" i="7"/>
  <c r="F202" i="7"/>
  <c r="F182" i="7"/>
  <c r="I171" i="7"/>
  <c r="I160" i="7"/>
  <c r="I162" i="7"/>
  <c r="H153" i="7"/>
  <c r="I145" i="7"/>
  <c r="F174" i="7"/>
  <c r="F171" i="7"/>
  <c r="F162" i="7"/>
  <c r="F160" i="7"/>
  <c r="F153" i="7"/>
  <c r="F152" i="7" s="1"/>
  <c r="F145" i="7"/>
  <c r="F137" i="7"/>
  <c r="F116" i="7"/>
  <c r="F115" i="7" s="1"/>
  <c r="F113" i="7"/>
  <c r="F112" i="7" s="1"/>
  <c r="F107" i="7"/>
  <c r="F106" i="7" s="1"/>
  <c r="F101" i="7"/>
  <c r="F99" i="7"/>
  <c r="I78" i="7"/>
  <c r="H81" i="7"/>
  <c r="I81" i="7" s="1"/>
  <c r="H83" i="7"/>
  <c r="I83" i="7" s="1"/>
  <c r="I86" i="7"/>
  <c r="H89" i="7"/>
  <c r="F89" i="7"/>
  <c r="F86" i="7"/>
  <c r="F83" i="7"/>
  <c r="F81" i="7"/>
  <c r="F78" i="7"/>
  <c r="I37" i="7"/>
  <c r="I42" i="7"/>
  <c r="H49" i="7"/>
  <c r="H59" i="7"/>
  <c r="I59" i="7" s="1"/>
  <c r="H61" i="7"/>
  <c r="I61" i="7" s="1"/>
  <c r="F69" i="7"/>
  <c r="F61" i="7"/>
  <c r="F59" i="7"/>
  <c r="F49" i="7"/>
  <c r="F42" i="7"/>
  <c r="F37" i="7"/>
  <c r="F31" i="7"/>
  <c r="F30" i="7" s="1"/>
  <c r="F28" i="7"/>
  <c r="H15" i="7"/>
  <c r="I15" i="7" s="1"/>
  <c r="H17" i="7"/>
  <c r="H20" i="7"/>
  <c r="H24" i="7"/>
  <c r="I9" i="7"/>
  <c r="F24" i="7"/>
  <c r="F23" i="7" s="1"/>
  <c r="F20" i="7"/>
  <c r="F17" i="7"/>
  <c r="F15" i="7"/>
  <c r="H8" i="11"/>
  <c r="H9" i="11"/>
  <c r="G8" i="11"/>
  <c r="G9" i="11"/>
  <c r="D7" i="11"/>
  <c r="D6" i="11" s="1"/>
  <c r="E6" i="11"/>
  <c r="F7" i="11"/>
  <c r="C7" i="11"/>
  <c r="C6" i="11" s="1"/>
  <c r="I99" i="3"/>
  <c r="J99" i="3"/>
  <c r="J94" i="3" s="1"/>
  <c r="J93" i="3" s="1"/>
  <c r="I95" i="3"/>
  <c r="I91" i="3"/>
  <c r="J91" i="3"/>
  <c r="J90" i="3" s="1"/>
  <c r="I86" i="3"/>
  <c r="J86" i="3"/>
  <c r="J85" i="3" s="1"/>
  <c r="I77" i="3"/>
  <c r="J77" i="3"/>
  <c r="L77" i="3" s="1"/>
  <c r="I75" i="3"/>
  <c r="J75" i="3"/>
  <c r="I65" i="3"/>
  <c r="J65" i="3"/>
  <c r="I58" i="3"/>
  <c r="J58" i="3"/>
  <c r="I53" i="3"/>
  <c r="J53" i="3"/>
  <c r="I49" i="3"/>
  <c r="I47" i="3"/>
  <c r="J47" i="3"/>
  <c r="J42" i="3" s="1"/>
  <c r="I43" i="3"/>
  <c r="I41" i="3" s="1"/>
  <c r="G99" i="3"/>
  <c r="G95" i="3"/>
  <c r="K95" i="3" s="1"/>
  <c r="G91" i="3"/>
  <c r="G90" i="3" s="1"/>
  <c r="G86" i="3"/>
  <c r="G85" i="3" s="1"/>
  <c r="G75" i="3"/>
  <c r="G65" i="3"/>
  <c r="G58" i="3"/>
  <c r="G47" i="3"/>
  <c r="I26" i="3"/>
  <c r="L26" i="3" s="1"/>
  <c r="I23" i="3"/>
  <c r="I22" i="3" s="1"/>
  <c r="L22" i="3" s="1"/>
  <c r="I20" i="3"/>
  <c r="L19" i="3" s="1"/>
  <c r="I16" i="3"/>
  <c r="I13" i="3"/>
  <c r="H9" i="8"/>
  <c r="H13" i="8"/>
  <c r="H14" i="8"/>
  <c r="H17" i="8"/>
  <c r="H20" i="8"/>
  <c r="H23" i="8"/>
  <c r="H26" i="8"/>
  <c r="H29" i="8"/>
  <c r="H37" i="8"/>
  <c r="H41" i="8"/>
  <c r="H42" i="8"/>
  <c r="H45" i="8"/>
  <c r="H47" i="8"/>
  <c r="H51" i="8"/>
  <c r="H54" i="8"/>
  <c r="H53" i="8"/>
  <c r="D50" i="8"/>
  <c r="D44" i="8"/>
  <c r="E44" i="8"/>
  <c r="F44" i="8"/>
  <c r="D40" i="8"/>
  <c r="D39" i="8" s="1"/>
  <c r="E40" i="8"/>
  <c r="F40" i="8"/>
  <c r="D35" i="8"/>
  <c r="E35" i="8"/>
  <c r="D28" i="8"/>
  <c r="E28" i="8"/>
  <c r="F28" i="8"/>
  <c r="G28" i="8" s="1"/>
  <c r="D25" i="8"/>
  <c r="D22" i="8"/>
  <c r="D18" i="8"/>
  <c r="E18" i="8"/>
  <c r="F18" i="8"/>
  <c r="D16" i="8"/>
  <c r="E16" i="8"/>
  <c r="F16" i="8"/>
  <c r="G16" i="8" s="1"/>
  <c r="D12" i="8"/>
  <c r="D11" i="8" s="1"/>
  <c r="E12" i="8"/>
  <c r="F12" i="8"/>
  <c r="D8" i="8"/>
  <c r="E7" i="8"/>
  <c r="F7" i="8"/>
  <c r="G7" i="8" s="1"/>
  <c r="C50" i="8"/>
  <c r="G50" i="8" s="1"/>
  <c r="C46" i="8"/>
  <c r="G46" i="8" s="1"/>
  <c r="C44" i="8"/>
  <c r="C43" i="8" s="1"/>
  <c r="C40" i="8"/>
  <c r="C39" i="8" s="1"/>
  <c r="C35" i="8"/>
  <c r="C28" i="8"/>
  <c r="C22" i="8"/>
  <c r="G22" i="8" s="1"/>
  <c r="C18" i="8"/>
  <c r="C16" i="8"/>
  <c r="C12" i="8"/>
  <c r="C11" i="8" s="1"/>
  <c r="C7" i="8"/>
  <c r="K44" i="3"/>
  <c r="K45" i="3"/>
  <c r="K48" i="3"/>
  <c r="K50" i="3"/>
  <c r="K54" i="3"/>
  <c r="K55" i="3"/>
  <c r="K56" i="3"/>
  <c r="K57" i="3"/>
  <c r="K59" i="3"/>
  <c r="K60" i="3"/>
  <c r="K61" i="3"/>
  <c r="K62" i="3"/>
  <c r="K63" i="3"/>
  <c r="K64" i="3"/>
  <c r="K66" i="3"/>
  <c r="K67" i="3"/>
  <c r="K68" i="3"/>
  <c r="K69" i="3"/>
  <c r="K70" i="3"/>
  <c r="K71" i="3"/>
  <c r="K72" i="3"/>
  <c r="K73" i="3"/>
  <c r="K74" i="3"/>
  <c r="K76" i="3"/>
  <c r="K78" i="3"/>
  <c r="K79" i="3"/>
  <c r="K80" i="3"/>
  <c r="K81" i="3"/>
  <c r="K82" i="3"/>
  <c r="K83" i="3"/>
  <c r="K84" i="3"/>
  <c r="K87" i="3"/>
  <c r="K88" i="3"/>
  <c r="K92" i="3"/>
  <c r="K96" i="3"/>
  <c r="K98" i="3"/>
  <c r="K100" i="3"/>
  <c r="L44" i="3"/>
  <c r="L45" i="3"/>
  <c r="L48" i="3"/>
  <c r="L50" i="3"/>
  <c r="L54" i="3"/>
  <c r="L55" i="3"/>
  <c r="L56" i="3"/>
  <c r="L57" i="3"/>
  <c r="L59" i="3"/>
  <c r="L60" i="3"/>
  <c r="L61" i="3"/>
  <c r="L62" i="3"/>
  <c r="L63" i="3"/>
  <c r="L64" i="3"/>
  <c r="L66" i="3"/>
  <c r="L67" i="3"/>
  <c r="L68" i="3"/>
  <c r="L69" i="3"/>
  <c r="L70" i="3"/>
  <c r="L71" i="3"/>
  <c r="L72" i="3"/>
  <c r="L73" i="3"/>
  <c r="L74" i="3"/>
  <c r="L76" i="3"/>
  <c r="L78" i="3"/>
  <c r="L79" i="3"/>
  <c r="L80" i="3"/>
  <c r="L81" i="3"/>
  <c r="L82" i="3"/>
  <c r="L83" i="3"/>
  <c r="L84" i="3"/>
  <c r="L87" i="3"/>
  <c r="L88" i="3"/>
  <c r="L92" i="3"/>
  <c r="L96" i="3"/>
  <c r="L98" i="3"/>
  <c r="L100" i="3"/>
  <c r="H99" i="3"/>
  <c r="H95" i="3"/>
  <c r="H91" i="3"/>
  <c r="H77" i="3"/>
  <c r="H75" i="3"/>
  <c r="H65" i="3"/>
  <c r="H58" i="3"/>
  <c r="H53" i="3"/>
  <c r="H49" i="3"/>
  <c r="H47" i="3"/>
  <c r="H43" i="3"/>
  <c r="H42" i="3" s="1"/>
  <c r="H41" i="3" s="1"/>
  <c r="H13" i="3"/>
  <c r="H16" i="3"/>
  <c r="H26" i="3"/>
  <c r="H23" i="3"/>
  <c r="H22" i="3" s="1"/>
  <c r="H20" i="3"/>
  <c r="H19" i="3" s="1"/>
  <c r="H11" i="3" s="1"/>
  <c r="H10" i="3" s="1"/>
  <c r="K14" i="3"/>
  <c r="K15" i="3"/>
  <c r="K17" i="3"/>
  <c r="K18" i="3"/>
  <c r="K21" i="3"/>
  <c r="K24" i="3"/>
  <c r="K27" i="3"/>
  <c r="K30" i="3"/>
  <c r="K31" i="3"/>
  <c r="K32" i="3"/>
  <c r="K33" i="3"/>
  <c r="K34" i="3"/>
  <c r="K35" i="3"/>
  <c r="L32" i="3"/>
  <c r="L33" i="3"/>
  <c r="L34" i="3"/>
  <c r="L35" i="3"/>
  <c r="L14" i="3"/>
  <c r="L15" i="3"/>
  <c r="L17" i="3"/>
  <c r="L18" i="3"/>
  <c r="L21" i="3"/>
  <c r="L24" i="3"/>
  <c r="L27" i="3"/>
  <c r="L30" i="3"/>
  <c r="L31" i="3"/>
  <c r="K75" i="3" l="1"/>
  <c r="G44" i="8"/>
  <c r="G40" i="8"/>
  <c r="G18" i="8"/>
  <c r="F11" i="8"/>
  <c r="G11" i="8" s="1"/>
  <c r="G12" i="8"/>
  <c r="L99" i="3"/>
  <c r="L75" i="3"/>
  <c r="L13" i="3"/>
  <c r="I28" i="3"/>
  <c r="L28" i="3" s="1"/>
  <c r="L16" i="3"/>
  <c r="I10" i="3"/>
  <c r="G12" i="3"/>
  <c r="I89" i="7"/>
  <c r="I49" i="7"/>
  <c r="I20" i="7"/>
  <c r="I17" i="7"/>
  <c r="E39" i="8"/>
  <c r="E11" i="8"/>
  <c r="H11" i="8" s="1"/>
  <c r="J52" i="3"/>
  <c r="J41" i="3" s="1"/>
  <c r="K29" i="3"/>
  <c r="K26" i="3"/>
  <c r="G94" i="3"/>
  <c r="G93" i="3" s="1"/>
  <c r="L53" i="3"/>
  <c r="D7" i="8"/>
  <c r="D6" i="8" s="1"/>
  <c r="H7" i="11"/>
  <c r="H40" i="8"/>
  <c r="F39" i="8"/>
  <c r="G39" i="8" s="1"/>
  <c r="F49" i="8"/>
  <c r="H16" i="8"/>
  <c r="F15" i="8"/>
  <c r="G15" i="8" s="1"/>
  <c r="F21" i="8"/>
  <c r="D43" i="8"/>
  <c r="H25" i="8"/>
  <c r="F43" i="8"/>
  <c r="G43" i="8" s="1"/>
  <c r="H36" i="8"/>
  <c r="H44" i="8"/>
  <c r="H12" i="8"/>
  <c r="L91" i="3"/>
  <c r="I208" i="7"/>
  <c r="I31" i="7"/>
  <c r="I215" i="7"/>
  <c r="I153" i="7"/>
  <c r="H23" i="7"/>
  <c r="I23" i="7" s="1"/>
  <c r="I24" i="7"/>
  <c r="I174" i="7"/>
  <c r="F98" i="7"/>
  <c r="I30" i="7"/>
  <c r="L25" i="3"/>
  <c r="L23" i="3"/>
  <c r="K99" i="3"/>
  <c r="K86" i="3"/>
  <c r="K58" i="3"/>
  <c r="G52" i="3"/>
  <c r="G41" i="3" s="1"/>
  <c r="G40" i="3" s="1"/>
  <c r="G42" i="3"/>
  <c r="G22" i="3"/>
  <c r="K22" i="3" s="1"/>
  <c r="H152" i="7"/>
  <c r="I152" i="7" s="1"/>
  <c r="H50" i="8"/>
  <c r="H28" i="8"/>
  <c r="H8" i="8"/>
  <c r="L47" i="3"/>
  <c r="H7" i="8"/>
  <c r="L90" i="3"/>
  <c r="F35" i="8"/>
  <c r="G35" i="8" s="1"/>
  <c r="K49" i="3"/>
  <c r="C15" i="8"/>
  <c r="H46" i="8"/>
  <c r="F6" i="11"/>
  <c r="K20" i="3"/>
  <c r="H22" i="8"/>
  <c r="G7" i="11"/>
  <c r="H18" i="8"/>
  <c r="K13" i="3"/>
  <c r="L65" i="3"/>
  <c r="K12" i="3"/>
  <c r="F12" i="7"/>
  <c r="F11" i="7" s="1"/>
  <c r="L93" i="3"/>
  <c r="L95" i="3"/>
  <c r="K91" i="3"/>
  <c r="K90" i="3"/>
  <c r="L86" i="3"/>
  <c r="L85" i="3"/>
  <c r="K77" i="3"/>
  <c r="K65" i="3"/>
  <c r="L58" i="3"/>
  <c r="K53" i="3"/>
  <c r="L49" i="3"/>
  <c r="K47" i="3"/>
  <c r="K43" i="3"/>
  <c r="L43" i="3"/>
  <c r="L29" i="3"/>
  <c r="L20" i="3"/>
  <c r="D49" i="8"/>
  <c r="E49" i="8"/>
  <c r="E34" i="8" s="1"/>
  <c r="E43" i="8"/>
  <c r="D21" i="8"/>
  <c r="E21" i="8"/>
  <c r="E15" i="8"/>
  <c r="D15" i="8"/>
  <c r="C49" i="8"/>
  <c r="C21" i="8"/>
  <c r="G49" i="8" l="1"/>
  <c r="G21" i="8"/>
  <c r="C6" i="8"/>
  <c r="F6" i="8"/>
  <c r="E6" i="8"/>
  <c r="I12" i="7"/>
  <c r="I14" i="7"/>
  <c r="H39" i="8"/>
  <c r="C34" i="8"/>
  <c r="H15" i="8"/>
  <c r="F34" i="8"/>
  <c r="H21" i="8"/>
  <c r="H49" i="8"/>
  <c r="I207" i="7"/>
  <c r="G11" i="3"/>
  <c r="H6" i="11"/>
  <c r="G6" i="11"/>
  <c r="L94" i="3"/>
  <c r="H43" i="8"/>
  <c r="H35" i="8"/>
  <c r="I11" i="7"/>
  <c r="K94" i="3"/>
  <c r="K93" i="3"/>
  <c r="K85" i="3"/>
  <c r="I40" i="3"/>
  <c r="L52" i="3"/>
  <c r="K52" i="3"/>
  <c r="L42" i="3"/>
  <c r="K42" i="3"/>
  <c r="L12" i="3"/>
  <c r="H40" i="3"/>
  <c r="G6" i="8" l="1"/>
  <c r="G10" i="3"/>
  <c r="K10" i="3" s="1"/>
  <c r="K11" i="3"/>
  <c r="H6" i="8"/>
  <c r="J40" i="3"/>
  <c r="L41" i="3"/>
  <c r="K41" i="3"/>
  <c r="L10" i="3"/>
  <c r="L11" i="3"/>
  <c r="L40" i="3" l="1"/>
  <c r="K40" i="3"/>
  <c r="I182" i="7"/>
  <c r="G181" i="7"/>
  <c r="I181" i="7" l="1"/>
  <c r="G179" i="7"/>
  <c r="G178" i="7" l="1"/>
  <c r="I179" i="7"/>
  <c r="G177" i="7" l="1"/>
  <c r="I178" i="7"/>
  <c r="G176" i="7" l="1"/>
  <c r="I177" i="7"/>
  <c r="I176" i="7" l="1"/>
  <c r="I8" i="7" l="1"/>
  <c r="I139" i="7"/>
</calcChain>
</file>

<file path=xl/sharedStrings.xml><?xml version="1.0" encoding="utf-8"?>
<sst xmlns="http://schemas.openxmlformats.org/spreadsheetml/2006/main" count="503" uniqueCount="245">
  <si>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</si>
  <si>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</si>
  <si>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</si>
  <si>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</si>
  <si>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</si>
  <si>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</si>
  <si>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</si>
  <si>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</si>
  <si>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II. POSEBNI DIO</t>
  </si>
  <si>
    <t>I. OPĆI DIO</t>
  </si>
  <si>
    <t>Materijalni rashodi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</si>
  <si>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</si>
  <si>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</si>
  <si>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</si>
  <si>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</si>
  <si>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</si>
  <si>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</si>
  <si>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</si>
  <si>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</si>
  <si>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</si>
  <si>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</si>
  <si>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</si>
  <si>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</si>
  <si>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UKUPNO RASHODI</t>
  </si>
  <si>
    <t xml:space="preserve">UKUPNO PRIHODI </t>
  </si>
  <si>
    <t>IZVJEŠTAJ O PRIHODIMA I RASHODIMA PREMA IZVORIMA FINANCIRANJA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</si>
  <si>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</si>
  <si>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</si>
  <si>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</si>
  <si>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</si>
  <si>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</si>
  <si>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</si>
  <si>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</si>
  <si>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</si>
  <si>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</si>
  <si>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</si>
  <si>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</si>
  <si>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</si>
  <si>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</si>
  <si>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</si>
  <si>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</si>
  <si>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</si>
  <si>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</si>
  <si>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</si>
  <si>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</si>
  <si>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</si>
  <si>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Prijenosi između proračunskih korisnika istog proračuna</t>
  </si>
  <si>
    <t>Tekući prijenosi između proračunskih korisnika istog proračuna</t>
  </si>
  <si>
    <t>Tekući prijenosi između proračunskih korisnika istog proračuna temeljem prijenosa EU sredstava</t>
  </si>
  <si>
    <t>Prihodi od imovine</t>
  </si>
  <si>
    <t>Prihodi od financijske imovine</t>
  </si>
  <si>
    <t>Prihodi od upravnih i administrativnih pristojbi, pristojbi po posebnim propisima</t>
  </si>
  <si>
    <t>Prihodi po posebnim propisima</t>
  </si>
  <si>
    <t>Ostali nespomenuti prihodi</t>
  </si>
  <si>
    <t>Prihodi od pruženih usluga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</si>
  <si>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</si>
  <si>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</si>
  <si>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</si>
  <si>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</si>
  <si>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Plaće za prekovremeni rad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</si>
  <si>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</si>
  <si>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</si>
  <si>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</si>
  <si>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</si>
  <si>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</si>
  <si>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</si>
  <si>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</si>
  <si>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</si>
  <si>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</si>
  <si>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</si>
  <si>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</si>
  <si>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</si>
  <si>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</si>
  <si>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</si>
  <si>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</si>
  <si>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</si>
  <si>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</si>
  <si>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</si>
  <si>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</si>
  <si>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</si>
  <si>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</si>
  <si>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</si>
  <si>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</si>
  <si>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</si>
  <si>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</si>
  <si>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</si>
  <si>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</si>
  <si>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</si>
  <si>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</si>
  <si>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</si>
  <si>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</si>
  <si>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</si>
  <si>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</si>
  <si>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</si>
  <si>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Ostali rashodi</t>
  </si>
  <si>
    <t>Tekuće donacije</t>
  </si>
  <si>
    <t>Rashodi za nabavu proizvedene dugotrajne imovine</t>
  </si>
  <si>
    <t>Postrojenja i oprema</t>
  </si>
  <si>
    <t>Oprema za održavanje i zaštitu</t>
  </si>
  <si>
    <t>Uređaji, strojevi i oprema za ostale namjene</t>
  </si>
  <si>
    <t>Knjige, umjetnička djela i ostale izložbene vrijednosti</t>
  </si>
  <si>
    <t>Knjige</t>
  </si>
  <si>
    <t>1. Opći prihodi i primici</t>
  </si>
  <si>
    <t>1.1. Opći prihodi i primici</t>
  </si>
  <si>
    <t>1.1.1 Opći prihodi i primici</t>
  </si>
  <si>
    <t>3. Vlastiti prihodi</t>
  </si>
  <si>
    <t>3.2. Vlastiti prihodi PK</t>
  </si>
  <si>
    <t xml:space="preserve">  3.2.1 Vlastiti prihodi PK</t>
  </si>
  <si>
    <t>4. Prihodi za posebne namjene</t>
  </si>
  <si>
    <t>4.4. Prihodi za posebne namjene - Decentralizacija</t>
  </si>
  <si>
    <t xml:space="preserve">  4.8. Prihodi za posebne namjene PK</t>
  </si>
  <si>
    <t>4.8.1 Prihodi za posebne namjene PK</t>
  </si>
  <si>
    <t xml:space="preserve">  4.4.1 Prihodi za posebne namjene -                        Decentralizacija</t>
  </si>
  <si>
    <t>5. Pomoći</t>
  </si>
  <si>
    <t>5.1. Pomoći</t>
  </si>
  <si>
    <t xml:space="preserve">  5.1.1 Pomoći</t>
  </si>
  <si>
    <t>5.3. Pomoći EU</t>
  </si>
  <si>
    <t xml:space="preserve">  5.3.1 Pomoći EU</t>
  </si>
  <si>
    <t xml:space="preserve">  5.4.1 Pomoći PK</t>
  </si>
  <si>
    <t>5.4. Pomoći proračunskim korisnicima SDŽ</t>
  </si>
  <si>
    <t xml:space="preserve">  3.2.2 Vlastiti prihodi PK-prenesena sredstva</t>
  </si>
  <si>
    <t>09 Obrazovanje</t>
  </si>
  <si>
    <t>091 Osnovno obrazovanje</t>
  </si>
  <si>
    <t>096 Dodatne usluge u obrazovanju</t>
  </si>
  <si>
    <t>PROGRAM: Osnovnoškolsko obrazovanje</t>
  </si>
  <si>
    <t>A403001</t>
  </si>
  <si>
    <t>Aktivnost: Rashodi djelatnosti</t>
  </si>
  <si>
    <t>Izvor 3. Vlastiti prihodi</t>
  </si>
  <si>
    <t>Izvor 3.2 Vlastiti prihodi</t>
  </si>
  <si>
    <t>Izvor 3.2.1 Vlastiti prihodi</t>
  </si>
  <si>
    <t>Sitni inventar</t>
  </si>
  <si>
    <t>Izvor 3.2.2 Vlastiti prihodi PK-prenesena sredstva</t>
  </si>
  <si>
    <t>Izvor 4. Prihodi za posebne namjene</t>
  </si>
  <si>
    <t>Izvor 4.4. Prihodi za posebne namjene-Decentralizacija</t>
  </si>
  <si>
    <t>Izvor 4.4.1 Prihodi za posebne namjene-Decentralizacija</t>
  </si>
  <si>
    <t>Izvor 5. Pomoći</t>
  </si>
  <si>
    <t>Izvor 5.4.1 Pomoći PK</t>
  </si>
  <si>
    <t>A403002</t>
  </si>
  <si>
    <t>Aktivnost: Izgradnja i uređenje objekata te nabava i održavanje opreme</t>
  </si>
  <si>
    <t>Izvor 3.2. Vlastiti prihodi</t>
  </si>
  <si>
    <t>Uredska oprema i namještaj</t>
  </si>
  <si>
    <t>Izvor 4.8. Prihodi za posebne namjene PK</t>
  </si>
  <si>
    <t>Izvor 4.8.1 Prihodi za posebne namjene PK</t>
  </si>
  <si>
    <t>A403004</t>
  </si>
  <si>
    <t>Aktivnost: Prijevoz učenika osnovnih škola</t>
  </si>
  <si>
    <t>PROGRAM: Razvoj odgojno obrazovnog sustava</t>
  </si>
  <si>
    <t>Izvor 1. Opći prihodi i primici</t>
  </si>
  <si>
    <t>Izvor 1.1. Opći prihodi i primici</t>
  </si>
  <si>
    <t>Izvor 1.1.1 Opći prihodi i primici</t>
  </si>
  <si>
    <t>A400103</t>
  </si>
  <si>
    <t>Aktivnost: Natjecanja, manifestacije i ostalo</t>
  </si>
  <si>
    <t>A400104</t>
  </si>
  <si>
    <t>Aktivnost: e-Škole</t>
  </si>
  <si>
    <t>A400115</t>
  </si>
  <si>
    <t>Aktivnost: Osobni pomoćnici i pomoćnici i nastavi</t>
  </si>
  <si>
    <t>Izvor 5.4. Pomoći proračunskim korisnicima SDŽ</t>
  </si>
  <si>
    <t>A400118</t>
  </si>
  <si>
    <t>Aktivnost: Nabava udžbenika i drugih obrazovnih materijala</t>
  </si>
  <si>
    <t xml:space="preserve">Izvor 5.1. Pomoći </t>
  </si>
  <si>
    <t xml:space="preserve">Izvor 5.1.1 Pomoći </t>
  </si>
  <si>
    <t xml:space="preserve">Izvor 5.3. Pomoći EU </t>
  </si>
  <si>
    <t xml:space="preserve">Izvor 5.3.1 Pomoći EU </t>
  </si>
  <si>
    <t>T400110</t>
  </si>
  <si>
    <t>Aktivnost: Financiranje troškova prehrane za učenike OŠ</t>
  </si>
  <si>
    <t>T400111</t>
  </si>
  <si>
    <t>Aktivnost: Opskrba školskih ustanova higijenskim potrepštinama za učenice</t>
  </si>
  <si>
    <t xml:space="preserve">Tekuće donacije </t>
  </si>
  <si>
    <t xml:space="preserve">Ostali rashodi </t>
  </si>
  <si>
    <t>Tekuće donacije u naravi</t>
  </si>
  <si>
    <t>Izvršenje po programskoj, izvorskoj i ekonomskoj klasifikaciji</t>
  </si>
  <si>
    <t>Izvor 3.2.2 Vlastiti prihodi PK</t>
  </si>
  <si>
    <t>T400101</t>
  </si>
  <si>
    <t>Tekući projekt: Školski medni dan</t>
  </si>
  <si>
    <t>Troškovi sudskih postupaka</t>
  </si>
  <si>
    <t>IZVORNI PLAN ILI REBALANS 2024.*</t>
  </si>
  <si>
    <t>Plaće za posebne uvjete rada</t>
  </si>
  <si>
    <t>Doprinosi za obvezno  osiguranje u sl.nezaposlenosti</t>
  </si>
  <si>
    <t>Naknade građanima i k.na temelju o. i druge naknade</t>
  </si>
  <si>
    <t xml:space="preserve">Izvor </t>
  </si>
  <si>
    <t>Aktivnost: Učimo zajedno VII</t>
  </si>
  <si>
    <t>5.1.1.</t>
  </si>
  <si>
    <t xml:space="preserve">POMOĆI </t>
  </si>
  <si>
    <t>4.8.2.</t>
  </si>
  <si>
    <t>Prihodi za posebne namjene Pk-prenesena sreds.</t>
  </si>
  <si>
    <t>Izvor</t>
  </si>
  <si>
    <t>6.2.2.</t>
  </si>
  <si>
    <t>Donacije-prenesena sredstva</t>
  </si>
  <si>
    <t>Rashodi za nabavu proizvedene dugotrajne im.</t>
  </si>
  <si>
    <t>7.2.2.</t>
  </si>
  <si>
    <t>Prihodi od prodaje nefinancijske imovine PK -prenesena sred.</t>
  </si>
  <si>
    <t>A403003</t>
  </si>
  <si>
    <t>5.4.1.</t>
  </si>
  <si>
    <t>Pomoći Pk</t>
  </si>
  <si>
    <t>1.1.2.</t>
  </si>
  <si>
    <t>Opći prihodi i primici-prenesena sredstva</t>
  </si>
  <si>
    <t>Prihodi od kamata na oročena sredstva i depozite po viđenju</t>
  </si>
  <si>
    <t>Prihodi od prodaje nefinancijske imovine</t>
  </si>
  <si>
    <t>1.1.2 Opći prihodi i primici-prenesena s.</t>
  </si>
  <si>
    <t>4.8.2 Prohodi za posebnen.-prenesena sred.</t>
  </si>
  <si>
    <t>6.Donacije</t>
  </si>
  <si>
    <t>6.2.2 Donacije PK-prenesena sredstva</t>
  </si>
  <si>
    <t>7.Prihodi od prodaje nef.im.-prenesena sred.</t>
  </si>
  <si>
    <t>7.2.2.Prihodi od prodaje nef.i..-prenesena sredstva</t>
  </si>
  <si>
    <t>5.3.2 Pomoći EU-prenesena sredstva</t>
  </si>
  <si>
    <t>Plaće</t>
  </si>
  <si>
    <t>OSTVARENJE/IZVRŠENJE 
1.-6.2025.</t>
  </si>
  <si>
    <t>IZVORNI PLAN ILI REBALANS 2025.</t>
  </si>
  <si>
    <t>TEKUĆI PLAN 2025.*</t>
  </si>
  <si>
    <t>OSTVARENJE/IZVRŠENJE 
PRETHODNE GODINE</t>
  </si>
  <si>
    <t xml:space="preserve"> PLAN TEKUĆE GODINE</t>
  </si>
  <si>
    <t>OSTVARENJE/IZVRŠENJE 
PLANA TEKUĆE GODINE</t>
  </si>
  <si>
    <t>OSTVARENJE/IZVRŠENJE 
TEKUĆE GODINE</t>
  </si>
  <si>
    <t>PLAN TEKUĆE GODINE</t>
  </si>
  <si>
    <t>OSTVARENJE/IZVRŠENJE TEKUĆE GODINE</t>
  </si>
  <si>
    <t>4.8.2 Prihodi za posebne namjene PK-prenesena sredstva</t>
  </si>
  <si>
    <t>7.2.2. Prihodi od prodaje nef.imovine-prenesena sredstva</t>
  </si>
  <si>
    <t>7.2.1 Prihodi od prodaje nef.imovine</t>
  </si>
  <si>
    <t>6.2.1 Donacije PK</t>
  </si>
  <si>
    <t>5.1.2.Pomoći-prenesena sredstva</t>
  </si>
  <si>
    <t>5.1.2 Pomoći-prenesena sredstva</t>
  </si>
  <si>
    <t xml:space="preserve">IZVRŠENJE 
PRETHODNE GODINE </t>
  </si>
  <si>
    <t xml:space="preserve">IZVRŠENJE 
TEKUĆE GODINE </t>
  </si>
  <si>
    <t xml:space="preserve"> PLANIRANO</t>
  </si>
  <si>
    <t>Izvor 5. Pomoći PK</t>
  </si>
  <si>
    <t>IZVOR 6.2.1 Donacije PK</t>
  </si>
  <si>
    <t>T400122</t>
  </si>
  <si>
    <t>Izvor 5.1.2 Pomoći-prenesena sredstva</t>
  </si>
  <si>
    <t>31 Rashodi za zaposlene</t>
  </si>
  <si>
    <t>32 Materijalni rashodi</t>
  </si>
  <si>
    <t>Izvor 5.3.2 Pomoći EU - prenesena sredstva</t>
  </si>
  <si>
    <t>Opći prihodi i primici</t>
  </si>
  <si>
    <t>1.1.1.</t>
  </si>
  <si>
    <t xml:space="preserve"> Na temelju zakona o proračunu (“Narodne novine” broj 144/21) i Pravilnika o polugodišnjem i godišnjem izvještaju o izvršenju proračuna (“Narodne novine” broj 24/13, 102/17, 1/20, 147/20), propisana je obveza sastavljanja i podnošenja godišnjeg i polugodišnjeg izvještaja o izvršenju fin.plana. POLUGODIŠNJI IZVJEŠTAJ O IZVRŠENJU FINANCIJSKOG PLANA OSNOVNE ŠKOLE kneza Branimira Muć  ZA I-XII 2025. GODINE </t>
  </si>
  <si>
    <t>OSTVARENJE/IZVRŠENJE 
1.-12.2024.</t>
  </si>
  <si>
    <t>OSTVARENJE/IZVRŠENJE 
1.-12.2025</t>
  </si>
  <si>
    <t>OSTVARENO 2025.</t>
  </si>
  <si>
    <t>A400125</t>
  </si>
  <si>
    <t>Aktivnost: Knjižnična građa u školskim knjižnicama</t>
  </si>
  <si>
    <t>Izvor 1.1.1. Opći prihodi i primici</t>
  </si>
  <si>
    <t>Naknade građanima i kućanstvima na temelju osiguranja i druge naknade</t>
  </si>
  <si>
    <t>Korisnik K0103</t>
  </si>
  <si>
    <t>O.Š. KNEZA BRANIMIRA, MUĆ</t>
  </si>
  <si>
    <t>5.3.2 Pomoći eu-prenesena sredstva</t>
  </si>
  <si>
    <t>Aktivnost:Pravno zastupanje,naknada štete i ostalo</t>
  </si>
  <si>
    <t>Izvor 5.1.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</si>
</sst>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_k_n"/>
    <numFmt numFmtId="165" formatCode="#,##0.00_ ;[Red]\-#,##0.00\ "/>
    <numFmt numFmtId="166" formatCode="#,##0.00_ ;\-#,##0.00\ 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8" tint="0.3999755851924192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8" tint="0.39997558519241921"/>
      <name val="Arial"/>
      <family val="2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13" fillId="0" borderId="5" xfId="0" applyFont="1" applyBorder="1" applyAlignment="1">
      <alignment horizontal="righ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43" fontId="6" fillId="0" borderId="3" xfId="0" applyNumberFormat="1" applyFont="1" applyBorder="1" applyAlignment="1">
      <alignment horizontal="right"/>
    </xf>
    <xf numFmtId="43" fontId="3" fillId="2" borderId="3" xfId="0" applyNumberFormat="1" applyFont="1" applyFill="1" applyBorder="1" applyAlignment="1">
      <alignment horizontal="right"/>
    </xf>
    <xf numFmtId="43" fontId="0" fillId="0" borderId="3" xfId="0" applyNumberFormat="1" applyBorder="1"/>
    <xf numFmtId="0" fontId="11" fillId="2" borderId="3" xfId="0" quotePrefix="1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5" borderId="0" xfId="0" applyFont="1" applyFill="1"/>
    <xf numFmtId="0" fontId="1" fillId="4" borderId="0" xfId="0" applyFont="1" applyFill="1"/>
    <xf numFmtId="0" fontId="11" fillId="6" borderId="3" xfId="0" applyFont="1" applyFill="1" applyBorder="1" applyAlignment="1">
      <alignment horizontal="left" vertical="center" wrapText="1"/>
    </xf>
    <xf numFmtId="0" fontId="11" fillId="7" borderId="3" xfId="0" applyFont="1" applyFill="1" applyBorder="1" applyAlignment="1">
      <alignment horizontal="left" vertical="center" wrapText="1"/>
    </xf>
    <xf numFmtId="43" fontId="6" fillId="6" borderId="3" xfId="0" applyNumberFormat="1" applyFont="1" applyFill="1" applyBorder="1" applyAlignment="1">
      <alignment horizontal="right"/>
    </xf>
    <xf numFmtId="0" fontId="1" fillId="6" borderId="0" xfId="0" applyFont="1" applyFill="1"/>
    <xf numFmtId="43" fontId="6" fillId="7" borderId="3" xfId="0" applyNumberFormat="1" applyFont="1" applyFill="1" applyBorder="1" applyAlignment="1">
      <alignment horizontal="right"/>
    </xf>
    <xf numFmtId="0" fontId="1" fillId="7" borderId="0" xfId="0" applyFont="1" applyFill="1"/>
    <xf numFmtId="0" fontId="0" fillId="9" borderId="0" xfId="0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21" fillId="9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6" fillId="9" borderId="3" xfId="0" quotePrefix="1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0" fillId="9" borderId="0" xfId="0" applyFill="1"/>
    <xf numFmtId="0" fontId="9" fillId="5" borderId="2" xfId="0" applyFont="1" applyFill="1" applyBorder="1" applyAlignment="1">
      <alignment vertical="center"/>
    </xf>
    <xf numFmtId="43" fontId="6" fillId="5" borderId="3" xfId="0" applyNumberFormat="1" applyFont="1" applyFill="1" applyBorder="1" applyAlignment="1">
      <alignment horizontal="right"/>
    </xf>
    <xf numFmtId="0" fontId="0" fillId="5" borderId="0" xfId="0" applyFill="1"/>
    <xf numFmtId="0" fontId="11" fillId="5" borderId="1" xfId="0" applyFont="1" applyFill="1" applyBorder="1" applyAlignment="1">
      <alignment horizontal="left" vertical="center"/>
    </xf>
    <xf numFmtId="0" fontId="15" fillId="5" borderId="0" xfId="0" applyFont="1" applyFill="1"/>
    <xf numFmtId="0" fontId="6" fillId="10" borderId="3" xfId="0" applyFont="1" applyFill="1" applyBorder="1" applyAlignment="1">
      <alignment horizontal="center" vertical="center" wrapText="1"/>
    </xf>
    <xf numFmtId="0" fontId="0" fillId="10" borderId="0" xfId="0" applyFill="1"/>
    <xf numFmtId="2" fontId="0" fillId="0" borderId="0" xfId="0" applyNumberFormat="1"/>
    <xf numFmtId="2" fontId="3" fillId="0" borderId="0" xfId="0" applyNumberFormat="1" applyFont="1" applyAlignment="1">
      <alignment vertical="center" wrapText="1"/>
    </xf>
    <xf numFmtId="2" fontId="6" fillId="10" borderId="3" xfId="0" applyNumberFormat="1" applyFont="1" applyFill="1" applyBorder="1" applyAlignment="1">
      <alignment horizontal="center" vertical="center" wrapText="1"/>
    </xf>
    <xf numFmtId="2" fontId="14" fillId="2" borderId="3" xfId="0" applyNumberFormat="1" applyFont="1" applyFill="1" applyBorder="1" applyAlignment="1">
      <alignment horizontal="center" vertical="center" wrapText="1"/>
    </xf>
    <xf numFmtId="2" fontId="14" fillId="5" borderId="3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5" fillId="2" borderId="0" xfId="0" applyFont="1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5" fillId="2" borderId="3" xfId="0" quotePrefix="1" applyFont="1" applyFill="1" applyBorder="1" applyAlignment="1">
      <alignment horizontal="left" vertical="center" wrapText="1" indent="1"/>
    </xf>
    <xf numFmtId="0" fontId="26" fillId="2" borderId="3" xfId="0" applyFont="1" applyFill="1" applyBorder="1" applyAlignment="1">
      <alignment horizontal="left" vertical="center" indent="1"/>
    </xf>
    <xf numFmtId="0" fontId="25" fillId="2" borderId="3" xfId="0" applyFont="1" applyFill="1" applyBorder="1" applyAlignment="1">
      <alignment horizontal="left" vertical="center" wrapText="1" indent="1"/>
    </xf>
    <xf numFmtId="0" fontId="26" fillId="2" borderId="3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 wrapText="1" indent="1"/>
    </xf>
    <xf numFmtId="0" fontId="25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 indent="1"/>
    </xf>
    <xf numFmtId="165" fontId="6" fillId="5" borderId="3" xfId="0" applyNumberFormat="1" applyFont="1" applyFill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43" fontId="6" fillId="5" borderId="3" xfId="0" applyNumberFormat="1" applyFont="1" applyFill="1" applyBorder="1" applyAlignment="1">
      <alignment horizontal="center" vertical="center"/>
    </xf>
    <xf numFmtId="2" fontId="6" fillId="5" borderId="3" xfId="0" applyNumberFormat="1" applyFont="1" applyFill="1" applyBorder="1" applyAlignment="1">
      <alignment horizontal="center" vertical="center" wrapText="1"/>
    </xf>
    <xf numFmtId="4" fontId="6" fillId="5" borderId="3" xfId="1" applyNumberFormat="1" applyFont="1" applyFill="1" applyBorder="1" applyAlignment="1">
      <alignment horizontal="center" vertical="center"/>
    </xf>
    <xf numFmtId="4" fontId="6" fillId="0" borderId="3" xfId="1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5" borderId="3" xfId="0" applyNumberFormat="1" applyFont="1" applyFill="1" applyBorder="1" applyAlignment="1">
      <alignment horizontal="center" vertical="center"/>
    </xf>
    <xf numFmtId="166" fontId="6" fillId="6" borderId="3" xfId="0" applyNumberFormat="1" applyFont="1" applyFill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center" vertical="center"/>
    </xf>
    <xf numFmtId="166" fontId="3" fillId="2" borderId="3" xfId="0" applyNumberFormat="1" applyFont="1" applyFill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2" fontId="1" fillId="11" borderId="3" xfId="0" applyNumberFormat="1" applyFont="1" applyFill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6" borderId="3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166" fontId="14" fillId="5" borderId="3" xfId="0" applyNumberFormat="1" applyFont="1" applyFill="1" applyBorder="1" applyAlignment="1">
      <alignment horizontal="center" vertical="center" wrapText="1"/>
    </xf>
    <xf numFmtId="166" fontId="14" fillId="2" borderId="3" xfId="0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6" fillId="2" borderId="3" xfId="0" applyNumberFormat="1" applyFont="1" applyFill="1" applyBorder="1" applyAlignment="1">
      <alignment horizontal="center" vertical="center" wrapText="1"/>
    </xf>
    <xf numFmtId="166" fontId="18" fillId="4" borderId="3" xfId="0" applyNumberFormat="1" applyFont="1" applyFill="1" applyBorder="1" applyAlignment="1">
      <alignment horizontal="center" vertical="center" wrapText="1"/>
    </xf>
    <xf numFmtId="166" fontId="18" fillId="5" borderId="3" xfId="0" applyNumberFormat="1" applyFont="1" applyFill="1" applyBorder="1" applyAlignment="1">
      <alignment horizontal="center" vertical="center" wrapText="1"/>
    </xf>
    <xf numFmtId="166" fontId="18" fillId="2" borderId="3" xfId="0" applyNumberFormat="1" applyFont="1" applyFill="1" applyBorder="1" applyAlignment="1">
      <alignment horizontal="center" vertical="center" wrapText="1"/>
    </xf>
    <xf numFmtId="166" fontId="23" fillId="2" borderId="3" xfId="0" applyNumberFormat="1" applyFont="1" applyFill="1" applyBorder="1" applyAlignment="1">
      <alignment horizontal="center" vertical="center" wrapText="1"/>
    </xf>
    <xf numFmtId="166" fontId="22" fillId="0" borderId="3" xfId="0" applyNumberFormat="1" applyFont="1" applyBorder="1" applyAlignment="1">
      <alignment horizontal="center" vertical="center" wrapText="1"/>
    </xf>
    <xf numFmtId="166" fontId="0" fillId="0" borderId="3" xfId="0" applyNumberFormat="1" applyFont="1" applyBorder="1" applyAlignment="1">
      <alignment horizontal="center" vertical="center" wrapText="1"/>
    </xf>
    <xf numFmtId="166" fontId="1" fillId="5" borderId="3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 wrapText="1"/>
    </xf>
    <xf numFmtId="43" fontId="18" fillId="2" borderId="4" xfId="0" applyNumberFormat="1" applyFont="1" applyFill="1" applyBorder="1" applyAlignment="1">
      <alignment horizontal="left" vertical="center"/>
    </xf>
    <xf numFmtId="0" fontId="28" fillId="2" borderId="3" xfId="0" applyFont="1" applyFill="1" applyBorder="1" applyAlignment="1">
      <alignment horizontal="left" vertical="center"/>
    </xf>
    <xf numFmtId="43" fontId="23" fillId="2" borderId="4" xfId="0" applyNumberFormat="1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/>
    </xf>
    <xf numFmtId="0" fontId="28" fillId="2" borderId="4" xfId="0" applyFont="1" applyFill="1" applyBorder="1" applyAlignment="1">
      <alignment horizontal="left" vertical="center" wrapText="1"/>
    </xf>
    <xf numFmtId="0" fontId="28" fillId="2" borderId="3" xfId="0" applyFont="1" applyFill="1" applyBorder="1" applyAlignment="1">
      <alignment horizontal="left" vertical="center" wrapText="1"/>
    </xf>
    <xf numFmtId="0" fontId="28" fillId="2" borderId="3" xfId="0" applyFont="1" applyFill="1" applyBorder="1" applyAlignment="1">
      <alignment horizontal="left" vertical="top" wrapText="1"/>
    </xf>
    <xf numFmtId="43" fontId="22" fillId="2" borderId="4" xfId="0" applyNumberFormat="1" applyFont="1" applyFill="1" applyBorder="1" applyAlignment="1">
      <alignment horizontal="left" vertical="center"/>
    </xf>
    <xf numFmtId="43" fontId="30" fillId="2" borderId="4" xfId="0" applyNumberFormat="1" applyFont="1" applyFill="1" applyBorder="1" applyAlignment="1">
      <alignment horizontal="left" vertical="center"/>
    </xf>
    <xf numFmtId="0" fontId="23" fillId="2" borderId="4" xfId="0" applyNumberFormat="1" applyFont="1" applyFill="1" applyBorder="1" applyAlignment="1">
      <alignment horizontal="left" vertical="center" wrapText="1"/>
    </xf>
    <xf numFmtId="4" fontId="18" fillId="2" borderId="3" xfId="0" applyNumberFormat="1" applyFont="1" applyFill="1" applyBorder="1" applyAlignment="1">
      <alignment horizontal="center" vertical="center" wrapText="1"/>
    </xf>
    <xf numFmtId="4" fontId="18" fillId="2" borderId="3" xfId="0" applyNumberFormat="1" applyFont="1" applyFill="1" applyBorder="1" applyAlignment="1">
      <alignment horizontal="center" vertical="center"/>
    </xf>
    <xf numFmtId="4" fontId="18" fillId="2" borderId="4" xfId="0" applyNumberFormat="1" applyFont="1" applyFill="1" applyBorder="1" applyAlignment="1">
      <alignment horizontal="center" vertical="center"/>
    </xf>
    <xf numFmtId="4" fontId="23" fillId="2" borderId="4" xfId="0" applyNumberFormat="1" applyFont="1" applyFill="1" applyBorder="1" applyAlignment="1">
      <alignment horizontal="center" vertical="center"/>
    </xf>
    <xf numFmtId="4" fontId="23" fillId="2" borderId="3" xfId="0" applyNumberFormat="1" applyFont="1" applyFill="1" applyBorder="1" applyAlignment="1">
      <alignment horizontal="center" vertical="center"/>
    </xf>
    <xf numFmtId="4" fontId="22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1" fillId="5" borderId="1" xfId="0" quotePrefix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9" borderId="1" xfId="0" quotePrefix="1" applyFont="1" applyFill="1" applyBorder="1" applyAlignment="1">
      <alignment horizontal="center" wrapText="1"/>
    </xf>
    <xf numFmtId="0" fontId="6" fillId="9" borderId="2" xfId="0" quotePrefix="1" applyFont="1" applyFill="1" applyBorder="1" applyAlignment="1">
      <alignment horizontal="center" wrapText="1"/>
    </xf>
    <xf numFmtId="0" fontId="6" fillId="9" borderId="4" xfId="0" quotePrefix="1" applyFont="1" applyFill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1" fillId="5" borderId="1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/>
    </xf>
    <xf numFmtId="0" fontId="18" fillId="0" borderId="5" xfId="0" applyFont="1" applyBorder="1" applyAlignment="1">
      <alignment horizontal="left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/>
    </xf>
    <xf numFmtId="0" fontId="31" fillId="2" borderId="2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9" fillId="2" borderId="0" xfId="0" applyFont="1" applyFill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horizontal="left" vertical="top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5"/>
  <sheetViews>
    <sheetView topLeftCell="A4" zoomScaleNormal="100" workbookViewId="0">
      <selection sqref="A1:L25"/>
    </sheetView>
  </sheetViews>
  <sheetFormatPr defaultRowHeight="15" x14ac:dyDescent="0.25"/>
  <cols>
    <col min="6" max="7" width="25.28515625" customWidth="1"/>
    <col min="8" max="8" width="25.28515625" hidden="1" customWidth="1"/>
    <col min="9" max="10" width="25.28515625" customWidth="1"/>
    <col min="11" max="12" width="15.7109375" customWidth="1"/>
  </cols>
  <sheetData>
    <row r="1" spans="2:12" ht="42" customHeight="1" x14ac:dyDescent="0.25">
      <c r="B1" s="164" t="s">
        <v>232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2:12" ht="18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2" ht="15.75" customHeight="1" x14ac:dyDescent="0.25">
      <c r="B3" s="164" t="s">
        <v>9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2:12" ht="36" customHeight="1" x14ac:dyDescent="0.25">
      <c r="B4" s="150"/>
      <c r="C4" s="150"/>
      <c r="D4" s="150"/>
      <c r="E4" s="1"/>
      <c r="F4" s="1"/>
      <c r="G4" s="1"/>
      <c r="H4" s="1"/>
      <c r="I4" s="1"/>
      <c r="J4" s="2"/>
      <c r="K4" s="2"/>
    </row>
    <row r="5" spans="2:12" ht="18" customHeight="1" x14ac:dyDescent="0.25">
      <c r="B5" s="164" t="s">
        <v>36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2:12" ht="18" customHeight="1" x14ac:dyDescent="0.25">
      <c r="B6" s="27"/>
      <c r="C6" s="28"/>
      <c r="D6" s="28"/>
      <c r="E6" s="28"/>
      <c r="F6" s="28"/>
      <c r="G6" s="28"/>
      <c r="H6" s="28"/>
      <c r="I6" s="28"/>
      <c r="J6" s="28"/>
      <c r="K6" s="28"/>
    </row>
    <row r="7" spans="2:12" x14ac:dyDescent="0.25">
      <c r="B7" s="172" t="s">
        <v>37</v>
      </c>
      <c r="C7" s="172"/>
      <c r="D7" s="172"/>
      <c r="E7" s="172"/>
      <c r="F7" s="172"/>
      <c r="G7" s="3"/>
      <c r="H7" s="3"/>
      <c r="I7" s="3"/>
      <c r="J7" s="3"/>
      <c r="K7" s="15"/>
    </row>
    <row r="8" spans="2:12" s="51" customFormat="1" ht="25.5" x14ac:dyDescent="0.25">
      <c r="B8" s="154" t="s">
        <v>6</v>
      </c>
      <c r="C8" s="155"/>
      <c r="D8" s="155"/>
      <c r="E8" s="155"/>
      <c r="F8" s="156"/>
      <c r="G8" s="49" t="s">
        <v>233</v>
      </c>
      <c r="H8" s="50" t="s">
        <v>206</v>
      </c>
      <c r="I8" s="50" t="s">
        <v>207</v>
      </c>
      <c r="J8" s="49" t="s">
        <v>234</v>
      </c>
      <c r="K8" s="50" t="s">
        <v>11</v>
      </c>
      <c r="L8" s="50" t="s">
        <v>28</v>
      </c>
    </row>
    <row r="9" spans="2:12" s="21" customFormat="1" ht="11.25" x14ac:dyDescent="0.2">
      <c r="B9" s="157">
        <v>1</v>
      </c>
      <c r="C9" s="157"/>
      <c r="D9" s="157"/>
      <c r="E9" s="157"/>
      <c r="F9" s="158"/>
      <c r="G9" s="20">
        <v>2</v>
      </c>
      <c r="H9" s="19">
        <v>3</v>
      </c>
      <c r="I9" s="19">
        <v>4</v>
      </c>
      <c r="J9" s="19">
        <v>5</v>
      </c>
      <c r="K9" s="19" t="s">
        <v>13</v>
      </c>
      <c r="L9" s="19" t="s">
        <v>14</v>
      </c>
    </row>
    <row r="10" spans="2:12" s="54" customFormat="1" x14ac:dyDescent="0.25">
      <c r="B10" s="170" t="s">
        <v>0</v>
      </c>
      <c r="C10" s="149"/>
      <c r="D10" s="149"/>
      <c r="E10" s="149"/>
      <c r="F10" s="171"/>
      <c r="G10" s="92">
        <f>G11+G12</f>
        <v>1110975.7</v>
      </c>
      <c r="H10" s="88">
        <f t="shared" ref="H10:J10" si="0">H11+H12</f>
        <v>1101933.97</v>
      </c>
      <c r="I10" s="92">
        <f t="shared" si="0"/>
        <v>1269461.43</v>
      </c>
      <c r="J10" s="92">
        <f t="shared" si="0"/>
        <v>1144321.27</v>
      </c>
      <c r="K10" s="106">
        <f>J10/G10*100</f>
        <v>103.00146708879412</v>
      </c>
      <c r="L10" s="63">
        <f>J10/I10*100</f>
        <v>90.142263715723928</v>
      </c>
    </row>
    <row r="11" spans="2:12" x14ac:dyDescent="0.25">
      <c r="B11" s="159" t="s">
        <v>29</v>
      </c>
      <c r="C11" s="160"/>
      <c r="D11" s="160"/>
      <c r="E11" s="160"/>
      <c r="F11" s="168"/>
      <c r="G11" s="93">
        <v>1110975.7</v>
      </c>
      <c r="H11" s="89">
        <v>1101933.97</v>
      </c>
      <c r="I11" s="94">
        <v>1269461.43</v>
      </c>
      <c r="J11" s="94">
        <v>1144321.27</v>
      </c>
      <c r="K11" s="107">
        <f t="shared" ref="K11:K15" si="1">J11/G11*100</f>
        <v>103.00146708879412</v>
      </c>
      <c r="L11" s="62">
        <f t="shared" ref="L11:L15" si="2">J11/I11*100</f>
        <v>90.142263715723928</v>
      </c>
    </row>
    <row r="12" spans="2:12" x14ac:dyDescent="0.25">
      <c r="B12" s="167" t="s">
        <v>34</v>
      </c>
      <c r="C12" s="168"/>
      <c r="D12" s="168"/>
      <c r="E12" s="168"/>
      <c r="F12" s="168"/>
      <c r="G12" s="94">
        <v>0</v>
      </c>
      <c r="H12" s="89"/>
      <c r="I12" s="94">
        <v>0</v>
      </c>
      <c r="J12" s="94">
        <v>0</v>
      </c>
      <c r="K12" s="107" t="e">
        <f t="shared" si="1"/>
        <v>#DIV/0!</v>
      </c>
      <c r="L12" s="62" t="e">
        <f t="shared" si="2"/>
        <v>#DIV/0!</v>
      </c>
    </row>
    <row r="13" spans="2:12" s="54" customFormat="1" x14ac:dyDescent="0.25">
      <c r="B13" s="55" t="s">
        <v>1</v>
      </c>
      <c r="C13" s="52"/>
      <c r="D13" s="52"/>
      <c r="E13" s="52"/>
      <c r="F13" s="52"/>
      <c r="G13" s="95">
        <f>G14+G15</f>
        <v>1111095.67</v>
      </c>
      <c r="H13" s="90">
        <f t="shared" ref="H13:J13" si="3">H14+H15</f>
        <v>1103896.93</v>
      </c>
      <c r="I13" s="95">
        <f t="shared" si="3"/>
        <v>1269461.43</v>
      </c>
      <c r="J13" s="95">
        <f t="shared" si="3"/>
        <v>1225823.4600000002</v>
      </c>
      <c r="K13" s="106">
        <f t="shared" si="1"/>
        <v>110.32564459548297</v>
      </c>
      <c r="L13" s="63">
        <f t="shared" si="2"/>
        <v>96.562481618681417</v>
      </c>
    </row>
    <row r="14" spans="2:12" x14ac:dyDescent="0.25">
      <c r="B14" s="166" t="s">
        <v>30</v>
      </c>
      <c r="C14" s="160"/>
      <c r="D14" s="160"/>
      <c r="E14" s="160"/>
      <c r="F14" s="160"/>
      <c r="G14" s="94">
        <v>1104003.1599999999</v>
      </c>
      <c r="H14" s="89">
        <v>1100621.44</v>
      </c>
      <c r="I14" s="94">
        <v>1259043.72</v>
      </c>
      <c r="J14" s="94">
        <v>1217264.6200000001</v>
      </c>
      <c r="K14" s="107">
        <f t="shared" si="1"/>
        <v>110.25916085240193</v>
      </c>
      <c r="L14" s="62">
        <f t="shared" si="2"/>
        <v>96.681679965807703</v>
      </c>
    </row>
    <row r="15" spans="2:12" x14ac:dyDescent="0.25">
      <c r="B15" s="167" t="s">
        <v>31</v>
      </c>
      <c r="C15" s="168"/>
      <c r="D15" s="168"/>
      <c r="E15" s="168"/>
      <c r="F15" s="168"/>
      <c r="G15" s="94">
        <v>7092.51</v>
      </c>
      <c r="H15" s="89">
        <v>3275.49</v>
      </c>
      <c r="I15" s="94">
        <v>10417.709999999999</v>
      </c>
      <c r="J15" s="94">
        <v>8558.84</v>
      </c>
      <c r="K15" s="107">
        <f t="shared" si="1"/>
        <v>120.67434518950273</v>
      </c>
      <c r="L15" s="62">
        <f t="shared" si="2"/>
        <v>82.156635191419241</v>
      </c>
    </row>
    <row r="16" spans="2:12" s="54" customFormat="1" x14ac:dyDescent="0.25">
      <c r="B16" s="148" t="s">
        <v>38</v>
      </c>
      <c r="C16" s="149"/>
      <c r="D16" s="149"/>
      <c r="E16" s="149"/>
      <c r="F16" s="149"/>
      <c r="G16" s="87">
        <f t="shared" ref="G16:H16" si="4">G10-G13</f>
        <v>-119.96999999997206</v>
      </c>
      <c r="H16" s="87">
        <f t="shared" si="4"/>
        <v>-1962.9599999999627</v>
      </c>
      <c r="I16" s="87">
        <f>I10-I13</f>
        <v>0</v>
      </c>
      <c r="J16" s="87">
        <f>J10-J13</f>
        <v>-81502.190000000177</v>
      </c>
      <c r="K16" s="91"/>
      <c r="L16" s="91"/>
    </row>
    <row r="17" spans="1:43" ht="18" x14ac:dyDescent="0.25">
      <c r="B17" s="1"/>
      <c r="C17" s="13"/>
      <c r="D17" s="13"/>
      <c r="E17" s="13"/>
      <c r="F17" s="13"/>
      <c r="G17" s="13"/>
      <c r="H17" s="13"/>
      <c r="I17" s="14"/>
      <c r="J17" s="14"/>
      <c r="K17" s="14"/>
      <c r="L17" s="14"/>
    </row>
    <row r="18" spans="1:43" ht="18" customHeight="1" x14ac:dyDescent="0.25">
      <c r="B18" s="172" t="s">
        <v>39</v>
      </c>
      <c r="C18" s="172"/>
      <c r="D18" s="172"/>
      <c r="E18" s="172"/>
      <c r="F18" s="172"/>
      <c r="G18" s="13"/>
      <c r="H18" s="13"/>
      <c r="I18" s="14"/>
      <c r="J18" s="14"/>
      <c r="K18" s="14"/>
      <c r="L18" s="14"/>
    </row>
    <row r="19" spans="1:43" s="51" customFormat="1" ht="25.5" x14ac:dyDescent="0.25">
      <c r="B19" s="154" t="s">
        <v>6</v>
      </c>
      <c r="C19" s="155"/>
      <c r="D19" s="155"/>
      <c r="E19" s="155"/>
      <c r="F19" s="156"/>
      <c r="G19" s="49" t="s">
        <v>205</v>
      </c>
      <c r="H19" s="50" t="s">
        <v>206</v>
      </c>
      <c r="I19" s="50" t="s">
        <v>207</v>
      </c>
      <c r="J19" s="49" t="s">
        <v>205</v>
      </c>
      <c r="K19" s="50" t="s">
        <v>11</v>
      </c>
      <c r="L19" s="50" t="s">
        <v>28</v>
      </c>
    </row>
    <row r="20" spans="1:43" s="21" customFormat="1" x14ac:dyDescent="0.25">
      <c r="B20" s="157">
        <v>1</v>
      </c>
      <c r="C20" s="157"/>
      <c r="D20" s="157"/>
      <c r="E20" s="157"/>
      <c r="F20" s="158"/>
      <c r="G20" s="20">
        <v>2</v>
      </c>
      <c r="H20" s="19">
        <v>3</v>
      </c>
      <c r="I20" s="19">
        <v>4</v>
      </c>
      <c r="J20" s="19">
        <v>5</v>
      </c>
      <c r="K20" s="19" t="s">
        <v>13</v>
      </c>
      <c r="L20" s="19" t="s">
        <v>14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21"/>
      <c r="B21" s="159" t="s">
        <v>32</v>
      </c>
      <c r="C21" s="161"/>
      <c r="D21" s="161"/>
      <c r="E21" s="161"/>
      <c r="F21" s="162"/>
      <c r="G21" s="30">
        <v>0</v>
      </c>
      <c r="H21" s="30">
        <v>0</v>
      </c>
      <c r="I21" s="30">
        <v>0</v>
      </c>
      <c r="J21" s="30">
        <v>0</v>
      </c>
      <c r="K21" s="30"/>
      <c r="L21" s="30"/>
    </row>
    <row r="22" spans="1:43" x14ac:dyDescent="0.25">
      <c r="A22" s="21"/>
      <c r="B22" s="159" t="s">
        <v>33</v>
      </c>
      <c r="C22" s="160"/>
      <c r="D22" s="160"/>
      <c r="E22" s="160"/>
      <c r="F22" s="160"/>
      <c r="G22" s="30">
        <v>0</v>
      </c>
      <c r="H22" s="30">
        <v>0</v>
      </c>
      <c r="I22" s="30">
        <v>0</v>
      </c>
      <c r="J22" s="30">
        <v>0</v>
      </c>
      <c r="K22" s="30"/>
      <c r="L22" s="30"/>
    </row>
    <row r="23" spans="1:43" s="54" customFormat="1" ht="15" customHeight="1" x14ac:dyDescent="0.25">
      <c r="A23" s="56"/>
      <c r="B23" s="151" t="s">
        <v>35</v>
      </c>
      <c r="C23" s="152"/>
      <c r="D23" s="152"/>
      <c r="E23" s="152"/>
      <c r="F23" s="153"/>
      <c r="G23" s="53"/>
      <c r="H23" s="53"/>
      <c r="I23" s="53"/>
      <c r="J23" s="53"/>
      <c r="K23" s="53"/>
      <c r="L23" s="53"/>
    </row>
    <row r="24" spans="1:43" s="54" customFormat="1" ht="15" customHeight="1" x14ac:dyDescent="0.25">
      <c r="A24" s="56"/>
      <c r="B24" s="151" t="s">
        <v>40</v>
      </c>
      <c r="C24" s="152"/>
      <c r="D24" s="152"/>
      <c r="E24" s="152"/>
      <c r="F24" s="153"/>
      <c r="G24" s="53"/>
      <c r="H24" s="53"/>
      <c r="I24" s="53">
        <v>0</v>
      </c>
      <c r="J24" s="53"/>
      <c r="K24" s="53"/>
      <c r="L24" s="53"/>
    </row>
    <row r="25" spans="1:43" s="54" customFormat="1" x14ac:dyDescent="0.25">
      <c r="A25" s="56"/>
      <c r="B25" s="148" t="s">
        <v>41</v>
      </c>
      <c r="C25" s="149"/>
      <c r="D25" s="149"/>
      <c r="E25" s="149"/>
      <c r="F25" s="149"/>
      <c r="G25" s="53">
        <v>0</v>
      </c>
      <c r="H25" s="53"/>
      <c r="I25" s="53"/>
      <c r="J25" s="53"/>
      <c r="K25" s="53"/>
      <c r="L25" s="53"/>
    </row>
    <row r="26" spans="1:43" ht="15.75" x14ac:dyDescent="0.25">
      <c r="B26" s="10"/>
      <c r="C26" s="11"/>
      <c r="D26" s="11"/>
      <c r="E26" s="11"/>
      <c r="F26" s="11"/>
      <c r="G26" s="12"/>
      <c r="H26" s="12"/>
      <c r="I26" s="12"/>
      <c r="J26" s="12"/>
      <c r="K26" s="12"/>
    </row>
    <row r="27" spans="1:43" ht="15.75" x14ac:dyDescent="0.25"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</row>
    <row r="28" spans="1:43" ht="15.75" x14ac:dyDescent="0.25">
      <c r="B28" s="10"/>
      <c r="C28" s="11"/>
      <c r="D28" s="11"/>
      <c r="E28" s="11"/>
      <c r="F28" s="11"/>
      <c r="G28" s="12"/>
      <c r="H28" s="12"/>
      <c r="I28" s="12"/>
      <c r="J28" s="12"/>
      <c r="K28" s="12"/>
    </row>
    <row r="29" spans="1:43" ht="15" customHeight="1" x14ac:dyDescent="0.25"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</row>
    <row r="30" spans="1:43" x14ac:dyDescent="0.25"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43" ht="15" customHeight="1" x14ac:dyDescent="0.25"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</row>
    <row r="32" spans="1:43" ht="36.75" customHeight="1" x14ac:dyDescent="0.25"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</row>
    <row r="33" spans="2:12" x14ac:dyDescent="0.25">
      <c r="B33" s="165"/>
      <c r="C33" s="165"/>
      <c r="D33" s="165"/>
      <c r="E33" s="165"/>
      <c r="F33" s="165"/>
      <c r="G33" s="165"/>
      <c r="H33" s="165"/>
      <c r="I33" s="165"/>
      <c r="J33" s="165"/>
      <c r="K33" s="165"/>
    </row>
    <row r="34" spans="2:12" ht="15" customHeight="1" x14ac:dyDescent="0.25"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</row>
    <row r="35" spans="2:12" x14ac:dyDescent="0.25"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</row>
  </sheetData>
  <mergeCells count="27">
    <mergeCell ref="B1:L1"/>
    <mergeCell ref="B3:L3"/>
    <mergeCell ref="B5:L5"/>
    <mergeCell ref="B33:F33"/>
    <mergeCell ref="G33:K33"/>
    <mergeCell ref="B14:F14"/>
    <mergeCell ref="B15:F15"/>
    <mergeCell ref="B29:L29"/>
    <mergeCell ref="B31:L32"/>
    <mergeCell ref="B9:F9"/>
    <mergeCell ref="B10:F10"/>
    <mergeCell ref="B11:F11"/>
    <mergeCell ref="B7:F7"/>
    <mergeCell ref="B8:F8"/>
    <mergeCell ref="B12:F12"/>
    <mergeCell ref="B18:F18"/>
    <mergeCell ref="B34:L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L2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00"/>
  <sheetViews>
    <sheetView topLeftCell="C1" zoomScale="110" zoomScaleNormal="110" workbookViewId="0">
      <selection activeCell="C1" sqref="B1:L10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7" width="25.28515625" customWidth="1"/>
    <col min="8" max="8" width="25.28515625" hidden="1" customWidth="1"/>
    <col min="9" max="10" width="25.28515625" customWidth="1"/>
    <col min="11" max="11" width="23.28515625" customWidth="1"/>
    <col min="12" max="12" width="15.7109375" customWidth="1"/>
  </cols>
  <sheetData>
    <row r="1" spans="2:12" ht="18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2" ht="15.75" customHeight="1" x14ac:dyDescent="0.25">
      <c r="B2" s="164" t="s">
        <v>9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</row>
    <row r="3" spans="2:12" ht="18" x14ac:dyDescent="0.25">
      <c r="B3" s="1"/>
      <c r="C3" s="1"/>
      <c r="D3" s="1"/>
      <c r="E3" s="1"/>
      <c r="F3" s="1"/>
      <c r="G3" s="1"/>
      <c r="H3" s="1"/>
      <c r="I3" s="1"/>
      <c r="J3" s="2"/>
      <c r="K3" s="2"/>
    </row>
    <row r="4" spans="2:12" ht="18" customHeight="1" x14ac:dyDescent="0.25">
      <c r="B4" s="164" t="s">
        <v>42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2:12" ht="18" x14ac:dyDescent="0.25">
      <c r="B5" s="1"/>
      <c r="C5" s="1"/>
      <c r="D5" s="1"/>
      <c r="E5" s="1"/>
      <c r="F5" s="1"/>
      <c r="G5" s="1"/>
      <c r="H5" s="1"/>
      <c r="I5" s="1"/>
      <c r="J5" s="2"/>
      <c r="K5" s="2"/>
    </row>
    <row r="6" spans="2:12" ht="15.75" customHeight="1" x14ac:dyDescent="0.25">
      <c r="B6" s="164" t="s">
        <v>12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</row>
    <row r="7" spans="2:12" ht="18" x14ac:dyDescent="0.25">
      <c r="B7" s="1"/>
      <c r="C7" s="1"/>
      <c r="D7" s="1"/>
      <c r="E7" s="1"/>
      <c r="F7" s="1"/>
      <c r="G7" s="1"/>
      <c r="H7" s="1"/>
      <c r="I7" s="1"/>
      <c r="J7" s="2"/>
      <c r="K7" s="2"/>
    </row>
    <row r="8" spans="2:12" s="58" customFormat="1" ht="25.5" x14ac:dyDescent="0.25">
      <c r="B8" s="173" t="s">
        <v>6</v>
      </c>
      <c r="C8" s="174"/>
      <c r="D8" s="174"/>
      <c r="E8" s="174"/>
      <c r="F8" s="175"/>
      <c r="G8" s="57" t="s">
        <v>208</v>
      </c>
      <c r="H8" s="57" t="s">
        <v>174</v>
      </c>
      <c r="I8" s="57" t="s">
        <v>209</v>
      </c>
      <c r="J8" s="57" t="s">
        <v>210</v>
      </c>
      <c r="K8" s="57" t="s">
        <v>11</v>
      </c>
      <c r="L8" s="57" t="s">
        <v>28</v>
      </c>
    </row>
    <row r="9" spans="2:12" s="58" customFormat="1" ht="16.5" customHeight="1" x14ac:dyDescent="0.25">
      <c r="B9" s="173">
        <v>1</v>
      </c>
      <c r="C9" s="174"/>
      <c r="D9" s="174"/>
      <c r="E9" s="174"/>
      <c r="F9" s="175"/>
      <c r="G9" s="57">
        <v>2</v>
      </c>
      <c r="H9" s="57">
        <v>3</v>
      </c>
      <c r="I9" s="57">
        <v>4</v>
      </c>
      <c r="J9" s="57">
        <v>5</v>
      </c>
      <c r="K9" s="57" t="s">
        <v>13</v>
      </c>
      <c r="L9" s="57" t="s">
        <v>14</v>
      </c>
    </row>
    <row r="10" spans="2:12" s="40" customFormat="1" x14ac:dyDescent="0.25">
      <c r="B10" s="37"/>
      <c r="C10" s="37"/>
      <c r="D10" s="37"/>
      <c r="E10" s="37"/>
      <c r="F10" s="37" t="s">
        <v>15</v>
      </c>
      <c r="G10" s="96">
        <f>G11+G32</f>
        <v>1110975.7</v>
      </c>
      <c r="H10" s="96">
        <f t="shared" ref="H10:J10" si="0">H11+H32</f>
        <v>398.7</v>
      </c>
      <c r="I10" s="96">
        <f t="shared" si="0"/>
        <v>1269461.43</v>
      </c>
      <c r="J10" s="96">
        <f t="shared" si="0"/>
        <v>1144321.27</v>
      </c>
      <c r="K10" s="101">
        <f>J10/G10*100</f>
        <v>103.00146708879412</v>
      </c>
      <c r="L10" s="101">
        <f t="shared" ref="L10:L11" si="1">J10/I10*100</f>
        <v>90.142263715723928</v>
      </c>
    </row>
    <row r="11" spans="2:12" s="40" customFormat="1" ht="15.75" customHeight="1" x14ac:dyDescent="0.25">
      <c r="B11" s="37">
        <v>6</v>
      </c>
      <c r="C11" s="37"/>
      <c r="D11" s="37"/>
      <c r="E11" s="37"/>
      <c r="F11" s="37" t="s">
        <v>2</v>
      </c>
      <c r="G11" s="96">
        <f>G12+G19+G22+G25+G28</f>
        <v>1110975.7</v>
      </c>
      <c r="H11" s="96">
        <f t="shared" ref="H11" si="2">H12+H19+H22+H25+H28</f>
        <v>398.7</v>
      </c>
      <c r="I11" s="96">
        <f>I12+I19+I25+I28</f>
        <v>1269461.43</v>
      </c>
      <c r="J11" s="96">
        <f t="shared" ref="J11" si="3">J12+J19+J22+J25+J28</f>
        <v>1144321.27</v>
      </c>
      <c r="K11" s="101">
        <f>J11/G11*100</f>
        <v>103.00146708879412</v>
      </c>
      <c r="L11" s="101">
        <f t="shared" si="1"/>
        <v>90.142263715723928</v>
      </c>
    </row>
    <row r="12" spans="2:12" s="25" customFormat="1" ht="25.5" x14ac:dyDescent="0.25">
      <c r="B12" s="4"/>
      <c r="C12" s="4">
        <v>63</v>
      </c>
      <c r="D12" s="4"/>
      <c r="E12" s="4"/>
      <c r="F12" s="4" t="s">
        <v>16</v>
      </c>
      <c r="G12" s="97">
        <f>G13+G16</f>
        <v>949466.69</v>
      </c>
      <c r="H12" s="97">
        <f t="shared" ref="H12:J12" si="4">H13+H16</f>
        <v>0</v>
      </c>
      <c r="I12" s="97">
        <f>16981.44+1133434.85</f>
        <v>1150416.29</v>
      </c>
      <c r="J12" s="97">
        <f t="shared" si="4"/>
        <v>1025588.75</v>
      </c>
      <c r="K12" s="102">
        <f>J12/G12*100</f>
        <v>108.0173491921028</v>
      </c>
      <c r="L12" s="102">
        <f>J12/I12*100</f>
        <v>89.14935914198503</v>
      </c>
    </row>
    <row r="13" spans="2:12" s="25" customFormat="1" ht="25.5" x14ac:dyDescent="0.25">
      <c r="B13" s="18"/>
      <c r="C13" s="18"/>
      <c r="D13" s="18">
        <v>636</v>
      </c>
      <c r="E13" s="18"/>
      <c r="F13" s="33" t="s">
        <v>43</v>
      </c>
      <c r="G13" s="97">
        <f>G14+G15</f>
        <v>939471.74</v>
      </c>
      <c r="H13" s="97">
        <f>H14+H15</f>
        <v>0</v>
      </c>
      <c r="I13" s="97">
        <f>I14+I15</f>
        <v>0</v>
      </c>
      <c r="J13" s="97">
        <f>J14+J15</f>
        <v>1008607.31</v>
      </c>
      <c r="K13" s="102">
        <f t="shared" ref="K13:K35" si="5">J13/G13*100</f>
        <v>107.35898346447334</v>
      </c>
      <c r="L13" s="102" t="e">
        <f t="shared" ref="L13:L35" si="6">J13/I13*100</f>
        <v>#DIV/0!</v>
      </c>
    </row>
    <row r="14" spans="2:12" ht="25.5" x14ac:dyDescent="0.25">
      <c r="B14" s="5"/>
      <c r="C14" s="5"/>
      <c r="D14" s="5"/>
      <c r="E14" s="5">
        <v>6361</v>
      </c>
      <c r="F14" s="22" t="s">
        <v>44</v>
      </c>
      <c r="G14" s="98">
        <v>939161.74</v>
      </c>
      <c r="H14" s="98"/>
      <c r="I14" s="98"/>
      <c r="J14" s="98">
        <v>995480.5</v>
      </c>
      <c r="K14" s="102">
        <f t="shared" si="5"/>
        <v>105.99670510427734</v>
      </c>
      <c r="L14" s="102" t="e">
        <f t="shared" si="6"/>
        <v>#DIV/0!</v>
      </c>
    </row>
    <row r="15" spans="2:12" ht="25.5" x14ac:dyDescent="0.25">
      <c r="B15" s="5"/>
      <c r="C15" s="5"/>
      <c r="D15" s="5"/>
      <c r="E15" s="5">
        <v>6362</v>
      </c>
      <c r="F15" s="22" t="s">
        <v>45</v>
      </c>
      <c r="G15" s="98">
        <v>310</v>
      </c>
      <c r="H15" s="98"/>
      <c r="I15" s="98">
        <v>0</v>
      </c>
      <c r="J15" s="98">
        <v>13126.81</v>
      </c>
      <c r="K15" s="102">
        <f t="shared" si="5"/>
        <v>4234.4548387096775</v>
      </c>
      <c r="L15" s="102" t="e">
        <f t="shared" si="6"/>
        <v>#DIV/0!</v>
      </c>
    </row>
    <row r="16" spans="2:12" s="25" customFormat="1" ht="25.5" x14ac:dyDescent="0.25">
      <c r="B16" s="18"/>
      <c r="C16" s="18"/>
      <c r="D16" s="18">
        <v>639</v>
      </c>
      <c r="E16" s="18"/>
      <c r="F16" s="33" t="s">
        <v>46</v>
      </c>
      <c r="G16" s="97">
        <f>G17+G18</f>
        <v>9994.9500000000007</v>
      </c>
      <c r="H16" s="97">
        <f>H17+H18</f>
        <v>0</v>
      </c>
      <c r="I16" s="97">
        <f>I17+I18</f>
        <v>16981.439999999999</v>
      </c>
      <c r="J16" s="97">
        <f>J17+J18</f>
        <v>16981.439999999999</v>
      </c>
      <c r="K16" s="102">
        <f t="shared" si="5"/>
        <v>169.90019960079837</v>
      </c>
      <c r="L16" s="102">
        <f t="shared" si="6"/>
        <v>100</v>
      </c>
    </row>
    <row r="17" spans="2:12" ht="25.5" x14ac:dyDescent="0.25">
      <c r="B17" s="5"/>
      <c r="C17" s="5"/>
      <c r="D17" s="5"/>
      <c r="E17" s="5">
        <v>6391</v>
      </c>
      <c r="F17" s="22" t="s">
        <v>47</v>
      </c>
      <c r="G17" s="98">
        <v>1499.25</v>
      </c>
      <c r="H17" s="98"/>
      <c r="I17" s="98">
        <v>2547.2199999999998</v>
      </c>
      <c r="J17" s="98">
        <v>2547.2199999999998</v>
      </c>
      <c r="K17" s="102">
        <f t="shared" si="5"/>
        <v>169.89961647490409</v>
      </c>
      <c r="L17" s="102">
        <f t="shared" si="6"/>
        <v>100</v>
      </c>
    </row>
    <row r="18" spans="2:12" ht="25.5" x14ac:dyDescent="0.25">
      <c r="B18" s="5"/>
      <c r="C18" s="5"/>
      <c r="D18" s="5"/>
      <c r="E18" s="5">
        <v>6393</v>
      </c>
      <c r="F18" s="22" t="s">
        <v>48</v>
      </c>
      <c r="G18" s="98">
        <v>8495.7000000000007</v>
      </c>
      <c r="H18" s="98"/>
      <c r="I18" s="98">
        <v>14434.22</v>
      </c>
      <c r="J18" s="98">
        <v>14434.22</v>
      </c>
      <c r="K18" s="102">
        <f t="shared" si="5"/>
        <v>169.9003025059736</v>
      </c>
      <c r="L18" s="102">
        <f t="shared" si="6"/>
        <v>100</v>
      </c>
    </row>
    <row r="19" spans="2:12" s="25" customFormat="1" ht="22.5" customHeight="1" x14ac:dyDescent="0.25">
      <c r="B19" s="18"/>
      <c r="C19" s="18">
        <v>64</v>
      </c>
      <c r="D19" s="18"/>
      <c r="E19" s="18"/>
      <c r="F19" s="18" t="s">
        <v>49</v>
      </c>
      <c r="G19" s="97">
        <f t="shared" ref="G19:J20" si="7">G20</f>
        <v>0.03</v>
      </c>
      <c r="H19" s="97">
        <f t="shared" si="7"/>
        <v>0.5</v>
      </c>
      <c r="I19" s="97">
        <v>0.3</v>
      </c>
      <c r="J19" s="97">
        <f t="shared" si="7"/>
        <v>0.06</v>
      </c>
      <c r="K19" s="102">
        <f t="shared" si="5"/>
        <v>200</v>
      </c>
      <c r="L19" s="102">
        <f t="shared" si="6"/>
        <v>20</v>
      </c>
    </row>
    <row r="20" spans="2:12" s="25" customFormat="1" ht="20.25" customHeight="1" x14ac:dyDescent="0.25">
      <c r="B20" s="18"/>
      <c r="C20" s="18"/>
      <c r="D20" s="18">
        <v>641</v>
      </c>
      <c r="E20" s="18"/>
      <c r="F20" s="18" t="s">
        <v>50</v>
      </c>
      <c r="G20" s="97">
        <f t="shared" si="7"/>
        <v>0.03</v>
      </c>
      <c r="H20" s="97">
        <f t="shared" si="7"/>
        <v>0.5</v>
      </c>
      <c r="I20" s="97">
        <f t="shared" si="7"/>
        <v>0</v>
      </c>
      <c r="J20" s="97">
        <f t="shared" si="7"/>
        <v>0.06</v>
      </c>
      <c r="K20" s="102">
        <f t="shared" si="5"/>
        <v>200</v>
      </c>
      <c r="L20" s="102" t="e">
        <f t="shared" si="6"/>
        <v>#DIV/0!</v>
      </c>
    </row>
    <row r="21" spans="2:12" ht="25.5" x14ac:dyDescent="0.25">
      <c r="B21" s="5"/>
      <c r="C21" s="5"/>
      <c r="D21" s="5"/>
      <c r="E21" s="5">
        <v>6413</v>
      </c>
      <c r="F21" s="22" t="s">
        <v>195</v>
      </c>
      <c r="G21" s="98">
        <v>0.03</v>
      </c>
      <c r="H21" s="98">
        <v>0.5</v>
      </c>
      <c r="I21" s="98">
        <v>0</v>
      </c>
      <c r="J21" s="98">
        <v>0.06</v>
      </c>
      <c r="K21" s="102">
        <f t="shared" si="5"/>
        <v>200</v>
      </c>
      <c r="L21" s="102" t="e">
        <f t="shared" si="6"/>
        <v>#DIV/0!</v>
      </c>
    </row>
    <row r="22" spans="2:12" s="25" customFormat="1" ht="25.5" x14ac:dyDescent="0.25">
      <c r="B22" s="18"/>
      <c r="C22" s="18">
        <v>65</v>
      </c>
      <c r="D22" s="18"/>
      <c r="E22" s="18"/>
      <c r="F22" s="33" t="s">
        <v>51</v>
      </c>
      <c r="G22" s="97">
        <f t="shared" ref="G22:J23" si="8">G23</f>
        <v>0</v>
      </c>
      <c r="H22" s="97">
        <f t="shared" si="8"/>
        <v>0</v>
      </c>
      <c r="I22" s="97">
        <f t="shared" si="8"/>
        <v>0</v>
      </c>
      <c r="J22" s="97">
        <f t="shared" si="8"/>
        <v>0</v>
      </c>
      <c r="K22" s="102" t="e">
        <f t="shared" si="5"/>
        <v>#DIV/0!</v>
      </c>
      <c r="L22" s="102" t="e">
        <f t="shared" si="6"/>
        <v>#DIV/0!</v>
      </c>
    </row>
    <row r="23" spans="2:12" s="25" customFormat="1" ht="20.25" customHeight="1" x14ac:dyDescent="0.25">
      <c r="B23" s="18"/>
      <c r="C23" s="18"/>
      <c r="D23" s="18">
        <v>652</v>
      </c>
      <c r="E23" s="18"/>
      <c r="F23" s="18" t="s">
        <v>52</v>
      </c>
      <c r="G23" s="97">
        <f t="shared" si="8"/>
        <v>0</v>
      </c>
      <c r="H23" s="97">
        <f t="shared" si="8"/>
        <v>0</v>
      </c>
      <c r="I23" s="97">
        <f t="shared" si="8"/>
        <v>0</v>
      </c>
      <c r="J23" s="97">
        <f t="shared" si="8"/>
        <v>0</v>
      </c>
      <c r="K23" s="102" t="e">
        <f t="shared" si="5"/>
        <v>#DIV/0!</v>
      </c>
      <c r="L23" s="102" t="e">
        <f t="shared" si="6"/>
        <v>#DIV/0!</v>
      </c>
    </row>
    <row r="24" spans="2:12" ht="20.25" customHeight="1" x14ac:dyDescent="0.25">
      <c r="B24" s="5"/>
      <c r="C24" s="5"/>
      <c r="D24" s="5"/>
      <c r="E24" s="5">
        <v>6526</v>
      </c>
      <c r="F24" s="5" t="s">
        <v>53</v>
      </c>
      <c r="G24" s="98"/>
      <c r="H24" s="98"/>
      <c r="I24" s="98"/>
      <c r="J24" s="98"/>
      <c r="K24" s="102" t="e">
        <f t="shared" si="5"/>
        <v>#DIV/0!</v>
      </c>
      <c r="L24" s="102" t="e">
        <f t="shared" si="6"/>
        <v>#DIV/0!</v>
      </c>
    </row>
    <row r="25" spans="2:12" s="25" customFormat="1" ht="25.5" x14ac:dyDescent="0.25">
      <c r="B25" s="18"/>
      <c r="C25" s="18">
        <v>66</v>
      </c>
      <c r="D25" s="24"/>
      <c r="E25" s="24"/>
      <c r="F25" s="4" t="s">
        <v>17</v>
      </c>
      <c r="G25" s="97">
        <f t="shared" ref="G25:J26" si="9">G26</f>
        <v>238.92</v>
      </c>
      <c r="H25" s="97">
        <v>398.2</v>
      </c>
      <c r="I25" s="97">
        <v>312.38</v>
      </c>
      <c r="J25" s="97">
        <f t="shared" si="9"/>
        <v>0</v>
      </c>
      <c r="K25" s="102">
        <f t="shared" si="5"/>
        <v>0</v>
      </c>
      <c r="L25" s="102">
        <f t="shared" si="6"/>
        <v>0</v>
      </c>
    </row>
    <row r="26" spans="2:12" s="25" customFormat="1" ht="25.5" x14ac:dyDescent="0.25">
      <c r="B26" s="18"/>
      <c r="C26" s="18"/>
      <c r="D26" s="24">
        <v>661</v>
      </c>
      <c r="E26" s="24"/>
      <c r="F26" s="4" t="s">
        <v>18</v>
      </c>
      <c r="G26" s="97">
        <f t="shared" si="9"/>
        <v>238.92</v>
      </c>
      <c r="H26" s="97">
        <f t="shared" si="9"/>
        <v>0</v>
      </c>
      <c r="I26" s="97">
        <f t="shared" si="9"/>
        <v>312.38</v>
      </c>
      <c r="J26" s="97">
        <f t="shared" si="9"/>
        <v>0</v>
      </c>
      <c r="K26" s="102">
        <f t="shared" si="5"/>
        <v>0</v>
      </c>
      <c r="L26" s="102">
        <f t="shared" si="6"/>
        <v>0</v>
      </c>
    </row>
    <row r="27" spans="2:12" ht="20.25" customHeight="1" x14ac:dyDescent="0.25">
      <c r="B27" s="5"/>
      <c r="C27" s="18"/>
      <c r="D27" s="6"/>
      <c r="E27" s="6">
        <v>6615</v>
      </c>
      <c r="F27" s="8" t="s">
        <v>54</v>
      </c>
      <c r="G27" s="98">
        <v>238.92</v>
      </c>
      <c r="H27" s="98"/>
      <c r="I27" s="98">
        <v>312.38</v>
      </c>
      <c r="J27" s="98"/>
      <c r="K27" s="102">
        <f t="shared" si="5"/>
        <v>0</v>
      </c>
      <c r="L27" s="102">
        <f t="shared" si="6"/>
        <v>0</v>
      </c>
    </row>
    <row r="28" spans="2:12" s="25" customFormat="1" ht="25.5" x14ac:dyDescent="0.25">
      <c r="B28" s="18"/>
      <c r="C28" s="18">
        <v>67</v>
      </c>
      <c r="D28" s="24"/>
      <c r="E28" s="24"/>
      <c r="F28" s="33" t="s">
        <v>55</v>
      </c>
      <c r="G28" s="97">
        <f>G29</f>
        <v>161270.06</v>
      </c>
      <c r="H28" s="97">
        <f t="shared" ref="H28:I28" si="10">H29</f>
        <v>0</v>
      </c>
      <c r="I28" s="97">
        <f t="shared" si="10"/>
        <v>118732.46</v>
      </c>
      <c r="J28" s="97">
        <f t="shared" ref="J28" si="11">J29</f>
        <v>118732.46</v>
      </c>
      <c r="K28" s="102">
        <f t="shared" si="5"/>
        <v>73.623374357273761</v>
      </c>
      <c r="L28" s="102">
        <f t="shared" si="6"/>
        <v>100</v>
      </c>
    </row>
    <row r="29" spans="2:12" s="25" customFormat="1" ht="25.5" customHeight="1" x14ac:dyDescent="0.25">
      <c r="B29" s="18"/>
      <c r="C29" s="18"/>
      <c r="D29" s="18">
        <v>671</v>
      </c>
      <c r="E29" s="18"/>
      <c r="F29" s="33" t="s">
        <v>56</v>
      </c>
      <c r="G29" s="97">
        <f>G30+G31</f>
        <v>161270.06</v>
      </c>
      <c r="H29" s="97">
        <f t="shared" ref="H29:I29" si="12">H30+H31</f>
        <v>0</v>
      </c>
      <c r="I29" s="97">
        <f t="shared" si="12"/>
        <v>118732.46</v>
      </c>
      <c r="J29" s="97">
        <f t="shared" ref="J29" si="13">J30+J31</f>
        <v>118732.46</v>
      </c>
      <c r="K29" s="102">
        <f t="shared" si="5"/>
        <v>73.623374357273761</v>
      </c>
      <c r="L29" s="102">
        <f t="shared" si="6"/>
        <v>100</v>
      </c>
    </row>
    <row r="30" spans="2:12" ht="25.5" x14ac:dyDescent="0.25">
      <c r="B30" s="5"/>
      <c r="C30" s="5"/>
      <c r="D30" s="5"/>
      <c r="E30" s="5">
        <v>6711</v>
      </c>
      <c r="F30" s="22" t="s">
        <v>57</v>
      </c>
      <c r="G30" s="98">
        <v>161270.06</v>
      </c>
      <c r="H30" s="98"/>
      <c r="I30" s="98">
        <v>117634.02</v>
      </c>
      <c r="J30" s="98">
        <v>117634.02</v>
      </c>
      <c r="K30" s="102">
        <f t="shared" si="5"/>
        <v>72.942255989735486</v>
      </c>
      <c r="L30" s="102">
        <f t="shared" si="6"/>
        <v>100</v>
      </c>
    </row>
    <row r="31" spans="2:12" ht="25.5" x14ac:dyDescent="0.25">
      <c r="B31" s="5"/>
      <c r="C31" s="5"/>
      <c r="D31" s="5"/>
      <c r="E31" s="5">
        <v>6712</v>
      </c>
      <c r="F31" s="22" t="s">
        <v>58</v>
      </c>
      <c r="G31" s="98">
        <v>0</v>
      </c>
      <c r="H31" s="98"/>
      <c r="I31" s="98">
        <v>1098.44</v>
      </c>
      <c r="J31" s="99">
        <v>1098.44</v>
      </c>
      <c r="K31" s="102" t="e">
        <f t="shared" si="5"/>
        <v>#DIV/0!</v>
      </c>
      <c r="L31" s="102">
        <f t="shared" si="6"/>
        <v>100</v>
      </c>
    </row>
    <row r="32" spans="2:12" x14ac:dyDescent="0.25">
      <c r="B32" s="5"/>
      <c r="C32" s="18">
        <v>72</v>
      </c>
      <c r="D32" s="18"/>
      <c r="E32" s="18"/>
      <c r="F32" s="33" t="s">
        <v>196</v>
      </c>
      <c r="G32" s="97"/>
      <c r="H32" s="97"/>
      <c r="I32" s="97"/>
      <c r="J32" s="100"/>
      <c r="K32" s="102" t="e">
        <f t="shared" si="5"/>
        <v>#DIV/0!</v>
      </c>
      <c r="L32" s="102" t="e">
        <f t="shared" si="6"/>
        <v>#DIV/0!</v>
      </c>
    </row>
    <row r="33" spans="2:12" x14ac:dyDescent="0.25">
      <c r="B33" s="5"/>
      <c r="C33" s="5"/>
      <c r="D33" s="5"/>
      <c r="E33" s="5"/>
      <c r="F33" s="22"/>
      <c r="G33" s="98"/>
      <c r="H33" s="98"/>
      <c r="I33" s="98"/>
      <c r="J33" s="99"/>
      <c r="K33" s="102" t="e">
        <f t="shared" si="5"/>
        <v>#DIV/0!</v>
      </c>
      <c r="L33" s="102" t="e">
        <f t="shared" si="6"/>
        <v>#DIV/0!</v>
      </c>
    </row>
    <row r="34" spans="2:12" x14ac:dyDescent="0.25">
      <c r="B34" s="5"/>
      <c r="C34" s="5"/>
      <c r="D34" s="5"/>
      <c r="E34" s="5"/>
      <c r="F34" s="22"/>
      <c r="G34" s="98"/>
      <c r="H34" s="98"/>
      <c r="I34" s="98"/>
      <c r="J34" s="99"/>
      <c r="K34" s="102" t="e">
        <f t="shared" si="5"/>
        <v>#DIV/0!</v>
      </c>
      <c r="L34" s="102" t="e">
        <f t="shared" si="6"/>
        <v>#DIV/0!</v>
      </c>
    </row>
    <row r="35" spans="2:12" x14ac:dyDescent="0.25">
      <c r="B35" s="5"/>
      <c r="C35" s="5"/>
      <c r="D35" s="5"/>
      <c r="E35" s="5"/>
      <c r="F35" s="22"/>
      <c r="G35" s="98"/>
      <c r="H35" s="98"/>
      <c r="I35" s="98"/>
      <c r="J35" s="99"/>
      <c r="K35" s="102" t="e">
        <f t="shared" si="5"/>
        <v>#DIV/0!</v>
      </c>
      <c r="L35" s="102" t="e">
        <f t="shared" si="6"/>
        <v>#DIV/0!</v>
      </c>
    </row>
    <row r="36" spans="2:12" ht="15.75" customHeight="1" x14ac:dyDescent="0.25">
      <c r="K36" s="59"/>
      <c r="L36" s="59"/>
    </row>
    <row r="37" spans="2:12" ht="15.75" customHeight="1" x14ac:dyDescent="0.25">
      <c r="B37" s="1"/>
      <c r="C37" s="1"/>
      <c r="D37" s="1"/>
      <c r="E37" s="1"/>
      <c r="F37" s="1"/>
      <c r="G37" s="1"/>
      <c r="H37" s="1"/>
      <c r="I37" s="1"/>
      <c r="J37" s="2"/>
      <c r="K37" s="60"/>
      <c r="L37" s="60"/>
    </row>
    <row r="38" spans="2:12" s="58" customFormat="1" ht="25.5" x14ac:dyDescent="0.25">
      <c r="B38" s="173" t="s">
        <v>6</v>
      </c>
      <c r="C38" s="174"/>
      <c r="D38" s="174"/>
      <c r="E38" s="174"/>
      <c r="F38" s="175"/>
      <c r="G38" s="57" t="s">
        <v>208</v>
      </c>
      <c r="H38" s="57" t="s">
        <v>174</v>
      </c>
      <c r="I38" s="57" t="s">
        <v>209</v>
      </c>
      <c r="J38" s="57" t="s">
        <v>211</v>
      </c>
      <c r="K38" s="61" t="s">
        <v>11</v>
      </c>
      <c r="L38" s="61" t="s">
        <v>28</v>
      </c>
    </row>
    <row r="39" spans="2:12" s="58" customFormat="1" ht="12.75" customHeight="1" x14ac:dyDescent="0.25">
      <c r="B39" s="173">
        <v>1</v>
      </c>
      <c r="C39" s="174"/>
      <c r="D39" s="174"/>
      <c r="E39" s="174"/>
      <c r="F39" s="175"/>
      <c r="G39" s="57">
        <v>2</v>
      </c>
      <c r="H39" s="57">
        <v>3</v>
      </c>
      <c r="I39" s="57">
        <v>4</v>
      </c>
      <c r="J39" s="57">
        <v>5</v>
      </c>
      <c r="K39" s="61" t="s">
        <v>13</v>
      </c>
      <c r="L39" s="61" t="s">
        <v>14</v>
      </c>
    </row>
    <row r="40" spans="2:12" s="40" customFormat="1" x14ac:dyDescent="0.25">
      <c r="B40" s="37"/>
      <c r="C40" s="37"/>
      <c r="D40" s="37"/>
      <c r="E40" s="37"/>
      <c r="F40" s="37" t="s">
        <v>7</v>
      </c>
      <c r="G40" s="96">
        <f>G41+G93</f>
        <v>1111095.67</v>
      </c>
      <c r="H40" s="96">
        <f>H41+H93</f>
        <v>12100</v>
      </c>
      <c r="I40" s="96">
        <f>I41+I93</f>
        <v>1269461.43</v>
      </c>
      <c r="J40" s="96">
        <f>J41+J93</f>
        <v>1225823.46</v>
      </c>
      <c r="K40" s="103">
        <f t="shared" ref="K40:K41" si="14">J40/G40*100</f>
        <v>110.32564459548296</v>
      </c>
      <c r="L40" s="103">
        <f t="shared" ref="L40:L41" si="15">J40/I40*100</f>
        <v>96.562481618681389</v>
      </c>
    </row>
    <row r="41" spans="2:12" s="40" customFormat="1" x14ac:dyDescent="0.25">
      <c r="B41" s="37">
        <v>3</v>
      </c>
      <c r="C41" s="37"/>
      <c r="D41" s="37"/>
      <c r="E41" s="37"/>
      <c r="F41" s="37" t="s">
        <v>3</v>
      </c>
      <c r="G41" s="96">
        <f>G42+G52+G85+G90+G89</f>
        <v>1104003.1599999999</v>
      </c>
      <c r="H41" s="96">
        <f>H42+H52+H85+H90+H89</f>
        <v>12100</v>
      </c>
      <c r="I41" s="96">
        <f>I42+I52+I85+I90+I89</f>
        <v>1259043.72</v>
      </c>
      <c r="J41" s="96">
        <f>J42+J52+J85+J90+J89</f>
        <v>1217264.6199999999</v>
      </c>
      <c r="K41" s="103">
        <f t="shared" si="14"/>
        <v>110.25916085240191</v>
      </c>
      <c r="L41" s="103">
        <f t="shared" si="15"/>
        <v>96.681679965807689</v>
      </c>
    </row>
    <row r="42" spans="2:12" s="25" customFormat="1" x14ac:dyDescent="0.25">
      <c r="B42" s="4"/>
      <c r="C42" s="4">
        <v>31</v>
      </c>
      <c r="D42" s="4"/>
      <c r="E42" s="4"/>
      <c r="F42" s="4" t="s">
        <v>4</v>
      </c>
      <c r="G42" s="97">
        <f>G43+G47+G49</f>
        <v>894994.05</v>
      </c>
      <c r="H42" s="97">
        <f t="shared" ref="H42:J42" si="16">H43+H47+H49</f>
        <v>0</v>
      </c>
      <c r="I42" s="97">
        <v>1051584.8500000001</v>
      </c>
      <c r="J42" s="97">
        <f t="shared" si="16"/>
        <v>1011608.5399999999</v>
      </c>
      <c r="K42" s="102">
        <f>J42/G42*100</f>
        <v>113.02963857692683</v>
      </c>
      <c r="L42" s="102">
        <f>J42/I42*100</f>
        <v>96.198470337414989</v>
      </c>
    </row>
    <row r="43" spans="2:12" s="25" customFormat="1" x14ac:dyDescent="0.25">
      <c r="B43" s="18"/>
      <c r="C43" s="18"/>
      <c r="D43" s="18">
        <v>311</v>
      </c>
      <c r="E43" s="18"/>
      <c r="F43" s="18" t="s">
        <v>19</v>
      </c>
      <c r="G43" s="97">
        <f>G44+G45+G46</f>
        <v>740169.24</v>
      </c>
      <c r="H43" s="97">
        <f>H44+H45</f>
        <v>0</v>
      </c>
      <c r="I43" s="97">
        <f t="shared" ref="I43" si="17">I44+I45</f>
        <v>0</v>
      </c>
      <c r="J43" s="97">
        <f>J44+J45+J46</f>
        <v>842260.55999999994</v>
      </c>
      <c r="K43" s="102">
        <f t="shared" ref="K43:K100" si="18">J43/G43*100</f>
        <v>113.7929698348448</v>
      </c>
      <c r="L43" s="102" t="e">
        <f t="shared" ref="L43:L100" si="19">J43/I43*100</f>
        <v>#DIV/0!</v>
      </c>
    </row>
    <row r="44" spans="2:12" x14ac:dyDescent="0.25">
      <c r="B44" s="5"/>
      <c r="C44" s="5"/>
      <c r="D44" s="5"/>
      <c r="E44" s="5">
        <v>3111</v>
      </c>
      <c r="F44" s="5" t="s">
        <v>20</v>
      </c>
      <c r="G44" s="98">
        <v>735148.35</v>
      </c>
      <c r="H44" s="98"/>
      <c r="I44" s="98"/>
      <c r="J44" s="99">
        <v>824856.82</v>
      </c>
      <c r="K44" s="102">
        <f t="shared" si="18"/>
        <v>112.20277104614327</v>
      </c>
      <c r="L44" s="102" t="e">
        <f t="shared" si="19"/>
        <v>#DIV/0!</v>
      </c>
    </row>
    <row r="45" spans="2:12" x14ac:dyDescent="0.25">
      <c r="B45" s="5"/>
      <c r="C45" s="5"/>
      <c r="D45" s="5"/>
      <c r="E45" s="5">
        <v>3113</v>
      </c>
      <c r="F45" s="5" t="s">
        <v>59</v>
      </c>
      <c r="G45" s="98">
        <v>3758.38</v>
      </c>
      <c r="H45" s="98"/>
      <c r="I45" s="98"/>
      <c r="J45" s="99">
        <v>6497.89</v>
      </c>
      <c r="K45" s="102">
        <f t="shared" si="18"/>
        <v>172.89071355211553</v>
      </c>
      <c r="L45" s="102" t="e">
        <f t="shared" si="19"/>
        <v>#DIV/0!</v>
      </c>
    </row>
    <row r="46" spans="2:12" x14ac:dyDescent="0.25">
      <c r="B46" s="5"/>
      <c r="C46" s="5"/>
      <c r="D46" s="5"/>
      <c r="E46" s="5">
        <v>3114</v>
      </c>
      <c r="F46" s="5" t="s">
        <v>175</v>
      </c>
      <c r="G46" s="98">
        <v>1262.51</v>
      </c>
      <c r="H46" s="98"/>
      <c r="I46" s="98"/>
      <c r="J46" s="99">
        <v>10905.85</v>
      </c>
      <c r="K46" s="102">
        <f>J46/G46*100</f>
        <v>863.82286080902338</v>
      </c>
      <c r="L46" s="102" t="e">
        <f>J46/I46*100</f>
        <v>#DIV/0!</v>
      </c>
    </row>
    <row r="47" spans="2:12" s="25" customFormat="1" x14ac:dyDescent="0.25">
      <c r="B47" s="18"/>
      <c r="C47" s="18"/>
      <c r="D47" s="18">
        <v>312</v>
      </c>
      <c r="E47" s="18"/>
      <c r="F47" s="18" t="s">
        <v>60</v>
      </c>
      <c r="G47" s="97">
        <f>G48</f>
        <v>32659.16</v>
      </c>
      <c r="H47" s="97">
        <f>H48</f>
        <v>0</v>
      </c>
      <c r="I47" s="97">
        <f t="shared" ref="I47:J47" si="20">I48</f>
        <v>0</v>
      </c>
      <c r="J47" s="97">
        <f t="shared" si="20"/>
        <v>30374.959999999999</v>
      </c>
      <c r="K47" s="102">
        <f t="shared" si="18"/>
        <v>93.005943814843988</v>
      </c>
      <c r="L47" s="102" t="e">
        <f t="shared" si="19"/>
        <v>#DIV/0!</v>
      </c>
    </row>
    <row r="48" spans="2:12" x14ac:dyDescent="0.25">
      <c r="B48" s="5"/>
      <c r="C48" s="5"/>
      <c r="D48" s="5"/>
      <c r="E48" s="5">
        <v>3121</v>
      </c>
      <c r="F48" s="5" t="s">
        <v>60</v>
      </c>
      <c r="G48" s="98">
        <v>32659.16</v>
      </c>
      <c r="H48" s="98"/>
      <c r="I48" s="98"/>
      <c r="J48" s="99">
        <v>30374.959999999999</v>
      </c>
      <c r="K48" s="102">
        <f t="shared" si="18"/>
        <v>93.005943814843988</v>
      </c>
      <c r="L48" s="102" t="e">
        <f t="shared" si="19"/>
        <v>#DIV/0!</v>
      </c>
    </row>
    <row r="49" spans="2:12" s="25" customFormat="1" x14ac:dyDescent="0.25">
      <c r="B49" s="18"/>
      <c r="C49" s="18"/>
      <c r="D49" s="18">
        <v>313</v>
      </c>
      <c r="E49" s="18"/>
      <c r="F49" s="18" t="s">
        <v>61</v>
      </c>
      <c r="G49" s="97">
        <f>G50+G51</f>
        <v>122165.65000000001</v>
      </c>
      <c r="H49" s="97">
        <f>H50</f>
        <v>0</v>
      </c>
      <c r="I49" s="97">
        <f t="shared" ref="I49" si="21">I50</f>
        <v>0</v>
      </c>
      <c r="J49" s="97">
        <f>J50+J51</f>
        <v>138973.01999999999</v>
      </c>
      <c r="K49" s="102">
        <f t="shared" si="18"/>
        <v>113.75785255511674</v>
      </c>
      <c r="L49" s="102" t="e">
        <f t="shared" si="19"/>
        <v>#DIV/0!</v>
      </c>
    </row>
    <row r="50" spans="2:12" x14ac:dyDescent="0.25">
      <c r="B50" s="5"/>
      <c r="C50" s="5"/>
      <c r="D50" s="5"/>
      <c r="E50" s="5">
        <v>3132</v>
      </c>
      <c r="F50" s="5" t="s">
        <v>62</v>
      </c>
      <c r="G50" s="98">
        <v>122074.21</v>
      </c>
      <c r="H50" s="98"/>
      <c r="I50" s="98"/>
      <c r="J50" s="99">
        <v>138973.01999999999</v>
      </c>
      <c r="K50" s="102">
        <f t="shared" si="18"/>
        <v>113.84306316624944</v>
      </c>
      <c r="L50" s="102" t="e">
        <f t="shared" si="19"/>
        <v>#DIV/0!</v>
      </c>
    </row>
    <row r="51" spans="2:12" x14ac:dyDescent="0.25">
      <c r="B51" s="5"/>
      <c r="C51" s="5"/>
      <c r="D51" s="5"/>
      <c r="E51" s="5">
        <v>3133</v>
      </c>
      <c r="F51" s="5" t="s">
        <v>176</v>
      </c>
      <c r="G51" s="98">
        <v>91.44</v>
      </c>
      <c r="H51" s="98"/>
      <c r="I51" s="98"/>
      <c r="J51" s="99">
        <v>0</v>
      </c>
      <c r="K51" s="102">
        <f t="shared" si="18"/>
        <v>0</v>
      </c>
      <c r="L51" s="102" t="e">
        <f t="shared" si="19"/>
        <v>#DIV/0!</v>
      </c>
    </row>
    <row r="52" spans="2:12" s="25" customFormat="1" x14ac:dyDescent="0.25">
      <c r="B52" s="18"/>
      <c r="C52" s="18">
        <v>32</v>
      </c>
      <c r="D52" s="24"/>
      <c r="E52" s="24"/>
      <c r="F52" s="18" t="s">
        <v>10</v>
      </c>
      <c r="G52" s="97">
        <f>G53+G58+G65+G75+G77</f>
        <v>189116.94</v>
      </c>
      <c r="H52" s="97">
        <f t="shared" ref="H52:J52" si="22">H53+H58+H65+H75+H77</f>
        <v>0</v>
      </c>
      <c r="I52" s="97">
        <v>196251.61</v>
      </c>
      <c r="J52" s="97">
        <f t="shared" si="22"/>
        <v>194921.43</v>
      </c>
      <c r="K52" s="102">
        <f t="shared" si="18"/>
        <v>103.06925968662564</v>
      </c>
      <c r="L52" s="102">
        <f t="shared" si="19"/>
        <v>99.3222068343796</v>
      </c>
    </row>
    <row r="53" spans="2:12" s="25" customFormat="1" x14ac:dyDescent="0.25">
      <c r="B53" s="18"/>
      <c r="C53" s="18"/>
      <c r="D53" s="18">
        <v>321</v>
      </c>
      <c r="E53" s="18"/>
      <c r="F53" s="18" t="s">
        <v>21</v>
      </c>
      <c r="G53" s="97">
        <f>G54+G55+G56+G57</f>
        <v>71105.759999999995</v>
      </c>
      <c r="H53" s="97">
        <f>H54+H55+H56+H57</f>
        <v>0</v>
      </c>
      <c r="I53" s="97">
        <f t="shared" ref="I53:J53" si="23">I54+I55+I56+I57</f>
        <v>0</v>
      </c>
      <c r="J53" s="97">
        <f t="shared" si="23"/>
        <v>68592.37</v>
      </c>
      <c r="K53" s="102">
        <f t="shared" si="18"/>
        <v>96.465279324769199</v>
      </c>
      <c r="L53" s="102" t="e">
        <f t="shared" si="19"/>
        <v>#DIV/0!</v>
      </c>
    </row>
    <row r="54" spans="2:12" x14ac:dyDescent="0.25">
      <c r="B54" s="5"/>
      <c r="C54" s="18"/>
      <c r="D54" s="5"/>
      <c r="E54" s="5">
        <v>3211</v>
      </c>
      <c r="F54" s="22" t="s">
        <v>22</v>
      </c>
      <c r="G54" s="98">
        <v>2564.25</v>
      </c>
      <c r="H54" s="98"/>
      <c r="I54" s="98"/>
      <c r="J54" s="99">
        <v>4356.54</v>
      </c>
      <c r="K54" s="102">
        <f t="shared" si="18"/>
        <v>169.89529102076631</v>
      </c>
      <c r="L54" s="102" t="e">
        <f t="shared" si="19"/>
        <v>#DIV/0!</v>
      </c>
    </row>
    <row r="55" spans="2:12" ht="23.25" customHeight="1" x14ac:dyDescent="0.25">
      <c r="B55" s="5"/>
      <c r="C55" s="18"/>
      <c r="D55" s="5"/>
      <c r="E55" s="5">
        <v>3212</v>
      </c>
      <c r="F55" s="22" t="s">
        <v>63</v>
      </c>
      <c r="G55" s="98">
        <v>68197.509999999995</v>
      </c>
      <c r="H55" s="98"/>
      <c r="I55" s="98"/>
      <c r="J55" s="99">
        <v>63305.08</v>
      </c>
      <c r="K55" s="102">
        <f t="shared" si="18"/>
        <v>92.826087052151919</v>
      </c>
      <c r="L55" s="102" t="e">
        <f t="shared" si="19"/>
        <v>#DIV/0!</v>
      </c>
    </row>
    <row r="56" spans="2:12" x14ac:dyDescent="0.25">
      <c r="B56" s="5"/>
      <c r="C56" s="18"/>
      <c r="D56" s="5"/>
      <c r="E56" s="5">
        <v>3213</v>
      </c>
      <c r="F56" s="22" t="s">
        <v>64</v>
      </c>
      <c r="G56" s="98">
        <v>344</v>
      </c>
      <c r="H56" s="98"/>
      <c r="I56" s="98"/>
      <c r="J56" s="99">
        <v>930.75</v>
      </c>
      <c r="K56" s="102">
        <f t="shared" si="18"/>
        <v>270.56686046511629</v>
      </c>
      <c r="L56" s="102" t="e">
        <f t="shared" si="19"/>
        <v>#DIV/0!</v>
      </c>
    </row>
    <row r="57" spans="2:12" x14ac:dyDescent="0.25">
      <c r="B57" s="5"/>
      <c r="C57" s="18"/>
      <c r="D57" s="5"/>
      <c r="E57" s="5">
        <v>3214</v>
      </c>
      <c r="F57" s="22" t="s">
        <v>65</v>
      </c>
      <c r="G57" s="98">
        <v>0</v>
      </c>
      <c r="H57" s="98"/>
      <c r="I57" s="98"/>
      <c r="J57" s="99">
        <v>0</v>
      </c>
      <c r="K57" s="102" t="e">
        <f t="shared" si="18"/>
        <v>#DIV/0!</v>
      </c>
      <c r="L57" s="102" t="e">
        <f t="shared" si="19"/>
        <v>#DIV/0!</v>
      </c>
    </row>
    <row r="58" spans="2:12" s="25" customFormat="1" x14ac:dyDescent="0.25">
      <c r="B58" s="18"/>
      <c r="C58" s="18"/>
      <c r="D58" s="18">
        <v>322</v>
      </c>
      <c r="E58" s="18"/>
      <c r="F58" s="33" t="s">
        <v>66</v>
      </c>
      <c r="G58" s="97">
        <f>G59+G60+G61+G62+G63+G64</f>
        <v>57642.39</v>
      </c>
      <c r="H58" s="97">
        <f>H59+H60+H61+H62+H63+H64</f>
        <v>0</v>
      </c>
      <c r="I58" s="97">
        <f t="shared" ref="I58:J58" si="24">I59+I60+I61+I62+I63+I64</f>
        <v>0</v>
      </c>
      <c r="J58" s="97">
        <f t="shared" si="24"/>
        <v>51913.709999999992</v>
      </c>
      <c r="K58" s="102">
        <f t="shared" si="18"/>
        <v>90.061688975769385</v>
      </c>
      <c r="L58" s="102" t="e">
        <f t="shared" si="19"/>
        <v>#DIV/0!</v>
      </c>
    </row>
    <row r="59" spans="2:12" x14ac:dyDescent="0.25">
      <c r="B59" s="5"/>
      <c r="C59" s="18"/>
      <c r="D59" s="5"/>
      <c r="E59" s="5">
        <v>3221</v>
      </c>
      <c r="F59" s="22" t="s">
        <v>67</v>
      </c>
      <c r="G59" s="98">
        <v>6100.35</v>
      </c>
      <c r="H59" s="98"/>
      <c r="I59" s="98"/>
      <c r="J59" s="99">
        <v>6957.14</v>
      </c>
      <c r="K59" s="102">
        <f t="shared" si="18"/>
        <v>114.04493184817264</v>
      </c>
      <c r="L59" s="102" t="e">
        <f t="shared" si="19"/>
        <v>#DIV/0!</v>
      </c>
    </row>
    <row r="60" spans="2:12" x14ac:dyDescent="0.25">
      <c r="B60" s="5"/>
      <c r="C60" s="18"/>
      <c r="D60" s="5"/>
      <c r="E60" s="5">
        <v>3222</v>
      </c>
      <c r="F60" s="22" t="s">
        <v>68</v>
      </c>
      <c r="G60" s="98">
        <v>25538.97</v>
      </c>
      <c r="H60" s="98"/>
      <c r="I60" s="98"/>
      <c r="J60" s="99">
        <v>24687.45</v>
      </c>
      <c r="K60" s="102">
        <f t="shared" si="18"/>
        <v>96.665801322449568</v>
      </c>
      <c r="L60" s="102" t="e">
        <f t="shared" si="19"/>
        <v>#DIV/0!</v>
      </c>
    </row>
    <row r="61" spans="2:12" x14ac:dyDescent="0.25">
      <c r="B61" s="5"/>
      <c r="C61" s="18"/>
      <c r="D61" s="5"/>
      <c r="E61" s="5">
        <v>3223</v>
      </c>
      <c r="F61" s="22" t="s">
        <v>69</v>
      </c>
      <c r="G61" s="98">
        <v>19896.919999999998</v>
      </c>
      <c r="H61" s="98"/>
      <c r="I61" s="98"/>
      <c r="J61" s="99">
        <v>16005.89</v>
      </c>
      <c r="K61" s="102">
        <f t="shared" si="18"/>
        <v>80.444058678428618</v>
      </c>
      <c r="L61" s="102" t="e">
        <f t="shared" si="19"/>
        <v>#DIV/0!</v>
      </c>
    </row>
    <row r="62" spans="2:12" ht="15.75" customHeight="1" x14ac:dyDescent="0.25">
      <c r="B62" s="5"/>
      <c r="C62" s="18"/>
      <c r="D62" s="5"/>
      <c r="E62" s="5">
        <v>3224</v>
      </c>
      <c r="F62" s="22" t="s">
        <v>70</v>
      </c>
      <c r="G62" s="98">
        <v>998.04</v>
      </c>
      <c r="H62" s="98"/>
      <c r="I62" s="98"/>
      <c r="J62" s="99">
        <v>990.56</v>
      </c>
      <c r="K62" s="102">
        <f t="shared" si="18"/>
        <v>99.250531040840045</v>
      </c>
      <c r="L62" s="102" t="e">
        <f t="shared" si="19"/>
        <v>#DIV/0!</v>
      </c>
    </row>
    <row r="63" spans="2:12" x14ac:dyDescent="0.25">
      <c r="B63" s="5"/>
      <c r="C63" s="18"/>
      <c r="D63" s="5"/>
      <c r="E63" s="5">
        <v>3225</v>
      </c>
      <c r="F63" s="22" t="s">
        <v>71</v>
      </c>
      <c r="G63" s="98">
        <v>5108.1099999999997</v>
      </c>
      <c r="H63" s="98"/>
      <c r="I63" s="98"/>
      <c r="J63" s="99">
        <v>3272.67</v>
      </c>
      <c r="K63" s="102">
        <f t="shared" si="18"/>
        <v>64.068119128209858</v>
      </c>
      <c r="L63" s="102" t="e">
        <f t="shared" si="19"/>
        <v>#DIV/0!</v>
      </c>
    </row>
    <row r="64" spans="2:12" x14ac:dyDescent="0.25">
      <c r="B64" s="5"/>
      <c r="C64" s="18"/>
      <c r="D64" s="5"/>
      <c r="E64" s="5">
        <v>3227</v>
      </c>
      <c r="F64" s="22" t="s">
        <v>72</v>
      </c>
      <c r="G64" s="98">
        <v>0</v>
      </c>
      <c r="H64" s="98"/>
      <c r="I64" s="98"/>
      <c r="J64" s="99">
        <v>0</v>
      </c>
      <c r="K64" s="102" t="e">
        <f t="shared" si="18"/>
        <v>#DIV/0!</v>
      </c>
      <c r="L64" s="102" t="e">
        <f t="shared" si="19"/>
        <v>#DIV/0!</v>
      </c>
    </row>
    <row r="65" spans="2:12" s="25" customFormat="1" x14ac:dyDescent="0.25">
      <c r="B65" s="18"/>
      <c r="C65" s="18"/>
      <c r="D65" s="18">
        <v>323</v>
      </c>
      <c r="E65" s="18"/>
      <c r="F65" s="33" t="s">
        <v>73</v>
      </c>
      <c r="G65" s="97">
        <f>G66+G67+G68+G69+G70+G71+G72+G73+G74</f>
        <v>52946.200000000012</v>
      </c>
      <c r="H65" s="97">
        <f>H66+H67+H68+H69+H70+H71+H72+H73+H74</f>
        <v>0</v>
      </c>
      <c r="I65" s="97">
        <f t="shared" ref="I65:J65" si="25">I66+I67+I68+I69+I70+I71+I72+I73+I74</f>
        <v>0</v>
      </c>
      <c r="J65" s="97">
        <f t="shared" si="25"/>
        <v>72222.149999999994</v>
      </c>
      <c r="K65" s="102">
        <f t="shared" si="18"/>
        <v>136.40667318901069</v>
      </c>
      <c r="L65" s="102" t="e">
        <f t="shared" si="19"/>
        <v>#DIV/0!</v>
      </c>
    </row>
    <row r="66" spans="2:12" x14ac:dyDescent="0.25">
      <c r="B66" s="5"/>
      <c r="C66" s="18"/>
      <c r="D66" s="6"/>
      <c r="E66" s="6">
        <v>3231</v>
      </c>
      <c r="F66" s="6" t="s">
        <v>74</v>
      </c>
      <c r="G66" s="98">
        <v>40512.29</v>
      </c>
      <c r="H66" s="98"/>
      <c r="I66" s="98"/>
      <c r="J66" s="99">
        <v>55694.239999999998</v>
      </c>
      <c r="K66" s="102">
        <f t="shared" si="18"/>
        <v>137.47492427606537</v>
      </c>
      <c r="L66" s="102" t="e">
        <f t="shared" si="19"/>
        <v>#DIV/0!</v>
      </c>
    </row>
    <row r="67" spans="2:12" x14ac:dyDescent="0.25">
      <c r="B67" s="5"/>
      <c r="C67" s="18"/>
      <c r="D67" s="6"/>
      <c r="E67" s="6">
        <v>3232</v>
      </c>
      <c r="F67" s="6" t="s">
        <v>75</v>
      </c>
      <c r="G67" s="98">
        <v>1789.08</v>
      </c>
      <c r="H67" s="98"/>
      <c r="I67" s="98"/>
      <c r="J67" s="99">
        <v>2766.39</v>
      </c>
      <c r="K67" s="102">
        <f t="shared" si="18"/>
        <v>154.6264001609766</v>
      </c>
      <c r="L67" s="102" t="e">
        <f t="shared" si="19"/>
        <v>#DIV/0!</v>
      </c>
    </row>
    <row r="68" spans="2:12" x14ac:dyDescent="0.25">
      <c r="B68" s="5"/>
      <c r="C68" s="18"/>
      <c r="D68" s="6"/>
      <c r="E68" s="6">
        <v>3233</v>
      </c>
      <c r="F68" s="6" t="s">
        <v>76</v>
      </c>
      <c r="G68" s="98">
        <v>0</v>
      </c>
      <c r="H68" s="98"/>
      <c r="I68" s="98"/>
      <c r="J68" s="99">
        <v>0</v>
      </c>
      <c r="K68" s="102" t="e">
        <f t="shared" si="18"/>
        <v>#DIV/0!</v>
      </c>
      <c r="L68" s="102" t="e">
        <f t="shared" si="19"/>
        <v>#DIV/0!</v>
      </c>
    </row>
    <row r="69" spans="2:12" x14ac:dyDescent="0.25">
      <c r="B69" s="5"/>
      <c r="C69" s="18"/>
      <c r="D69" s="6"/>
      <c r="E69" s="6">
        <v>3234</v>
      </c>
      <c r="F69" s="6" t="s">
        <v>77</v>
      </c>
      <c r="G69" s="98">
        <v>3390.34</v>
      </c>
      <c r="H69" s="98"/>
      <c r="I69" s="98"/>
      <c r="J69" s="99">
        <v>3610.88</v>
      </c>
      <c r="K69" s="102">
        <f t="shared" si="18"/>
        <v>106.50495230566845</v>
      </c>
      <c r="L69" s="102" t="e">
        <f t="shared" si="19"/>
        <v>#DIV/0!</v>
      </c>
    </row>
    <row r="70" spans="2:12" x14ac:dyDescent="0.25">
      <c r="B70" s="5"/>
      <c r="C70" s="18"/>
      <c r="D70" s="6"/>
      <c r="E70" s="6">
        <v>3235</v>
      </c>
      <c r="F70" s="6" t="s">
        <v>78</v>
      </c>
      <c r="G70" s="98">
        <v>914.11</v>
      </c>
      <c r="H70" s="98"/>
      <c r="I70" s="98"/>
      <c r="J70" s="99">
        <v>916.57</v>
      </c>
      <c r="K70" s="102">
        <f t="shared" si="18"/>
        <v>100.26911422038924</v>
      </c>
      <c r="L70" s="102" t="e">
        <f t="shared" si="19"/>
        <v>#DIV/0!</v>
      </c>
    </row>
    <row r="71" spans="2:12" x14ac:dyDescent="0.25">
      <c r="B71" s="5"/>
      <c r="C71" s="18"/>
      <c r="D71" s="6"/>
      <c r="E71" s="6">
        <v>3236</v>
      </c>
      <c r="F71" s="6" t="s">
        <v>79</v>
      </c>
      <c r="G71" s="98">
        <v>2637.26</v>
      </c>
      <c r="H71" s="98"/>
      <c r="I71" s="98"/>
      <c r="J71" s="99">
        <v>2194.94</v>
      </c>
      <c r="K71" s="102">
        <f t="shared" si="18"/>
        <v>83.228047291507096</v>
      </c>
      <c r="L71" s="102" t="e">
        <f t="shared" si="19"/>
        <v>#DIV/0!</v>
      </c>
    </row>
    <row r="72" spans="2:12" x14ac:dyDescent="0.25">
      <c r="B72" s="5"/>
      <c r="C72" s="18"/>
      <c r="D72" s="6"/>
      <c r="E72" s="6">
        <v>3237</v>
      </c>
      <c r="F72" s="6" t="s">
        <v>80</v>
      </c>
      <c r="G72" s="98">
        <v>412.5</v>
      </c>
      <c r="H72" s="98"/>
      <c r="I72" s="98"/>
      <c r="J72" s="99">
        <v>2225</v>
      </c>
      <c r="K72" s="102">
        <f t="shared" si="18"/>
        <v>539.39393939393938</v>
      </c>
      <c r="L72" s="102" t="e">
        <f t="shared" si="19"/>
        <v>#DIV/0!</v>
      </c>
    </row>
    <row r="73" spans="2:12" x14ac:dyDescent="0.25">
      <c r="B73" s="5"/>
      <c r="C73" s="18"/>
      <c r="D73" s="6"/>
      <c r="E73" s="6">
        <v>3238</v>
      </c>
      <c r="F73" s="6" t="s">
        <v>81</v>
      </c>
      <c r="G73" s="98">
        <v>1309.94</v>
      </c>
      <c r="H73" s="98"/>
      <c r="I73" s="98"/>
      <c r="J73" s="99">
        <v>1683.75</v>
      </c>
      <c r="K73" s="102">
        <f t="shared" si="18"/>
        <v>128.53642151548925</v>
      </c>
      <c r="L73" s="102" t="e">
        <f t="shared" si="19"/>
        <v>#DIV/0!</v>
      </c>
    </row>
    <row r="74" spans="2:12" x14ac:dyDescent="0.25">
      <c r="B74" s="5"/>
      <c r="C74" s="18"/>
      <c r="D74" s="6"/>
      <c r="E74" s="6">
        <v>3239</v>
      </c>
      <c r="F74" s="6" t="s">
        <v>82</v>
      </c>
      <c r="G74" s="98">
        <v>1980.68</v>
      </c>
      <c r="H74" s="98"/>
      <c r="I74" s="98"/>
      <c r="J74" s="99">
        <v>3130.38</v>
      </c>
      <c r="K74" s="102">
        <f t="shared" si="18"/>
        <v>158.04572167134518</v>
      </c>
      <c r="L74" s="102" t="e">
        <f t="shared" si="19"/>
        <v>#DIV/0!</v>
      </c>
    </row>
    <row r="75" spans="2:12" s="25" customFormat="1" x14ac:dyDescent="0.25">
      <c r="B75" s="18"/>
      <c r="C75" s="18"/>
      <c r="D75" s="24">
        <v>324</v>
      </c>
      <c r="E75" s="24"/>
      <c r="F75" s="24" t="s">
        <v>83</v>
      </c>
      <c r="G75" s="97">
        <f>G76</f>
        <v>0</v>
      </c>
      <c r="H75" s="97">
        <f>H76</f>
        <v>0</v>
      </c>
      <c r="I75" s="97">
        <f t="shared" ref="I75:J75" si="26">I76</f>
        <v>0</v>
      </c>
      <c r="J75" s="97">
        <f t="shared" si="26"/>
        <v>182</v>
      </c>
      <c r="K75" s="102" t="e">
        <f t="shared" si="18"/>
        <v>#DIV/0!</v>
      </c>
      <c r="L75" s="102" t="e">
        <f t="shared" si="19"/>
        <v>#DIV/0!</v>
      </c>
    </row>
    <row r="76" spans="2:12" x14ac:dyDescent="0.25">
      <c r="B76" s="5"/>
      <c r="C76" s="18"/>
      <c r="D76" s="6"/>
      <c r="E76" s="6">
        <v>3241</v>
      </c>
      <c r="F76" s="6" t="s">
        <v>83</v>
      </c>
      <c r="G76" s="98">
        <v>0</v>
      </c>
      <c r="H76" s="98"/>
      <c r="I76" s="98"/>
      <c r="J76" s="99">
        <v>182</v>
      </c>
      <c r="K76" s="102" t="e">
        <f t="shared" si="18"/>
        <v>#DIV/0!</v>
      </c>
      <c r="L76" s="102" t="e">
        <f t="shared" si="19"/>
        <v>#DIV/0!</v>
      </c>
    </row>
    <row r="77" spans="2:12" s="25" customFormat="1" x14ac:dyDescent="0.25">
      <c r="B77" s="18"/>
      <c r="C77" s="18"/>
      <c r="D77" s="24">
        <v>329</v>
      </c>
      <c r="E77" s="24"/>
      <c r="F77" s="24" t="s">
        <v>84</v>
      </c>
      <c r="G77" s="97">
        <f>G78+G79+G80+G81+G82+G84+G83</f>
        <v>7422.59</v>
      </c>
      <c r="H77" s="97">
        <f>H78+H79+H80+H81+H82+H84+H83</f>
        <v>0</v>
      </c>
      <c r="I77" s="97">
        <f t="shared" ref="I77:J77" si="27">I78+I79+I80+I81+I82+I84+I83</f>
        <v>0</v>
      </c>
      <c r="J77" s="97">
        <f t="shared" si="27"/>
        <v>2011.2</v>
      </c>
      <c r="K77" s="102">
        <f t="shared" si="18"/>
        <v>27.095663373566371</v>
      </c>
      <c r="L77" s="102" t="e">
        <f t="shared" si="19"/>
        <v>#DIV/0!</v>
      </c>
    </row>
    <row r="78" spans="2:12" ht="25.5" x14ac:dyDescent="0.25">
      <c r="B78" s="5"/>
      <c r="C78" s="18"/>
      <c r="D78" s="6"/>
      <c r="E78" s="6">
        <v>3291</v>
      </c>
      <c r="F78" s="9" t="s">
        <v>85</v>
      </c>
      <c r="G78" s="98">
        <v>100</v>
      </c>
      <c r="H78" s="98"/>
      <c r="I78" s="98"/>
      <c r="J78" s="99">
        <v>140</v>
      </c>
      <c r="K78" s="102">
        <f t="shared" si="18"/>
        <v>140</v>
      </c>
      <c r="L78" s="102" t="e">
        <f t="shared" si="19"/>
        <v>#DIV/0!</v>
      </c>
    </row>
    <row r="79" spans="2:12" x14ac:dyDescent="0.25">
      <c r="B79" s="5"/>
      <c r="C79" s="18"/>
      <c r="D79" s="6"/>
      <c r="E79" s="6">
        <v>3292</v>
      </c>
      <c r="F79" s="6" t="s">
        <v>86</v>
      </c>
      <c r="G79" s="98">
        <v>0</v>
      </c>
      <c r="H79" s="98"/>
      <c r="I79" s="98"/>
      <c r="J79" s="99">
        <v>0</v>
      </c>
      <c r="K79" s="102" t="e">
        <f t="shared" si="18"/>
        <v>#DIV/0!</v>
      </c>
      <c r="L79" s="102" t="e">
        <f t="shared" si="19"/>
        <v>#DIV/0!</v>
      </c>
    </row>
    <row r="80" spans="2:12" x14ac:dyDescent="0.25">
      <c r="B80" s="5"/>
      <c r="C80" s="18"/>
      <c r="D80" s="6"/>
      <c r="E80" s="6">
        <v>3293</v>
      </c>
      <c r="F80" s="6" t="s">
        <v>87</v>
      </c>
      <c r="G80" s="98">
        <v>0</v>
      </c>
      <c r="H80" s="98"/>
      <c r="I80" s="98"/>
      <c r="J80" s="99">
        <v>0</v>
      </c>
      <c r="K80" s="102" t="e">
        <f t="shared" si="18"/>
        <v>#DIV/0!</v>
      </c>
      <c r="L80" s="102" t="e">
        <f t="shared" si="19"/>
        <v>#DIV/0!</v>
      </c>
    </row>
    <row r="81" spans="2:12" x14ac:dyDescent="0.25">
      <c r="B81" s="5"/>
      <c r="C81" s="18"/>
      <c r="D81" s="6"/>
      <c r="E81" s="6">
        <v>3294</v>
      </c>
      <c r="F81" s="6" t="s">
        <v>88</v>
      </c>
      <c r="G81" s="98">
        <v>78.09</v>
      </c>
      <c r="H81" s="98"/>
      <c r="I81" s="98"/>
      <c r="J81" s="99">
        <v>95</v>
      </c>
      <c r="K81" s="102">
        <f t="shared" si="18"/>
        <v>121.654501216545</v>
      </c>
      <c r="L81" s="102" t="e">
        <f t="shared" si="19"/>
        <v>#DIV/0!</v>
      </c>
    </row>
    <row r="82" spans="2:12" x14ac:dyDescent="0.25">
      <c r="B82" s="5"/>
      <c r="C82" s="18"/>
      <c r="D82" s="6"/>
      <c r="E82" s="6">
        <v>3295</v>
      </c>
      <c r="F82" s="6" t="s">
        <v>89</v>
      </c>
      <c r="G82" s="98">
        <v>1683.22</v>
      </c>
      <c r="H82" s="98"/>
      <c r="I82" s="98"/>
      <c r="J82" s="99">
        <v>0</v>
      </c>
      <c r="K82" s="102">
        <f t="shared" si="18"/>
        <v>0</v>
      </c>
      <c r="L82" s="102" t="e">
        <f t="shared" si="19"/>
        <v>#DIV/0!</v>
      </c>
    </row>
    <row r="83" spans="2:12" x14ac:dyDescent="0.25">
      <c r="B83" s="5"/>
      <c r="C83" s="18"/>
      <c r="D83" s="6"/>
      <c r="E83" s="6">
        <v>3296</v>
      </c>
      <c r="F83" s="6" t="s">
        <v>173</v>
      </c>
      <c r="G83" s="98">
        <v>3827.44</v>
      </c>
      <c r="H83" s="98"/>
      <c r="I83" s="98"/>
      <c r="J83" s="99">
        <v>0</v>
      </c>
      <c r="K83" s="102">
        <f t="shared" si="18"/>
        <v>0</v>
      </c>
      <c r="L83" s="102" t="e">
        <f t="shared" si="19"/>
        <v>#DIV/0!</v>
      </c>
    </row>
    <row r="84" spans="2:12" x14ac:dyDescent="0.25">
      <c r="B84" s="5"/>
      <c r="C84" s="18"/>
      <c r="D84" s="6"/>
      <c r="E84" s="6">
        <v>3299</v>
      </c>
      <c r="F84" s="6" t="s">
        <v>84</v>
      </c>
      <c r="G84" s="98">
        <v>1733.84</v>
      </c>
      <c r="H84" s="98"/>
      <c r="I84" s="98"/>
      <c r="J84" s="99">
        <v>1776.2</v>
      </c>
      <c r="K84" s="102">
        <f t="shared" si="18"/>
        <v>102.44313200756703</v>
      </c>
      <c r="L84" s="102" t="e">
        <f t="shared" si="19"/>
        <v>#DIV/0!</v>
      </c>
    </row>
    <row r="85" spans="2:12" s="25" customFormat="1" x14ac:dyDescent="0.25">
      <c r="B85" s="18"/>
      <c r="C85" s="18">
        <v>34</v>
      </c>
      <c r="D85" s="24"/>
      <c r="E85" s="24"/>
      <c r="F85" s="24" t="s">
        <v>90</v>
      </c>
      <c r="G85" s="97">
        <f>G86</f>
        <v>8649.25</v>
      </c>
      <c r="H85" s="97">
        <f t="shared" ref="H85:J85" si="28">H86</f>
        <v>2100</v>
      </c>
      <c r="I85" s="97">
        <v>950</v>
      </c>
      <c r="J85" s="97">
        <f t="shared" si="28"/>
        <v>477.39</v>
      </c>
      <c r="K85" s="102">
        <f t="shared" si="18"/>
        <v>5.5194381015695004</v>
      </c>
      <c r="L85" s="102">
        <f t="shared" si="19"/>
        <v>50.251578947368422</v>
      </c>
    </row>
    <row r="86" spans="2:12" s="25" customFormat="1" x14ac:dyDescent="0.25">
      <c r="B86" s="18"/>
      <c r="C86" s="18"/>
      <c r="D86" s="24">
        <v>343</v>
      </c>
      <c r="E86" s="24"/>
      <c r="F86" s="24" t="s">
        <v>91</v>
      </c>
      <c r="G86" s="97">
        <f>G87+G88</f>
        <v>8649.25</v>
      </c>
      <c r="H86" s="97">
        <v>2100</v>
      </c>
      <c r="I86" s="97">
        <f t="shared" ref="I86:J86" si="29">I87+I88</f>
        <v>0</v>
      </c>
      <c r="J86" s="97">
        <f t="shared" si="29"/>
        <v>477.39</v>
      </c>
      <c r="K86" s="102">
        <f t="shared" si="18"/>
        <v>5.5194381015695004</v>
      </c>
      <c r="L86" s="102" t="e">
        <f t="shared" si="19"/>
        <v>#DIV/0!</v>
      </c>
    </row>
    <row r="87" spans="2:12" x14ac:dyDescent="0.25">
      <c r="B87" s="5"/>
      <c r="C87" s="18"/>
      <c r="D87" s="6"/>
      <c r="E87" s="6">
        <v>3431</v>
      </c>
      <c r="F87" s="6" t="s">
        <v>92</v>
      </c>
      <c r="G87" s="98">
        <v>449.02</v>
      </c>
      <c r="H87" s="98"/>
      <c r="I87" s="98"/>
      <c r="J87" s="99">
        <v>477.39</v>
      </c>
      <c r="K87" s="102">
        <f t="shared" si="18"/>
        <v>106.31820408890474</v>
      </c>
      <c r="L87" s="102" t="e">
        <f t="shared" si="19"/>
        <v>#DIV/0!</v>
      </c>
    </row>
    <row r="88" spans="2:12" x14ac:dyDescent="0.25">
      <c r="B88" s="5"/>
      <c r="C88" s="18"/>
      <c r="D88" s="6"/>
      <c r="E88" s="6">
        <v>3433</v>
      </c>
      <c r="F88" s="6" t="s">
        <v>93</v>
      </c>
      <c r="G88" s="98">
        <v>8200.23</v>
      </c>
      <c r="H88" s="98"/>
      <c r="I88" s="98"/>
      <c r="J88" s="99">
        <v>0</v>
      </c>
      <c r="K88" s="102">
        <f t="shared" si="18"/>
        <v>0</v>
      </c>
      <c r="L88" s="102" t="e">
        <f t="shared" si="19"/>
        <v>#DIV/0!</v>
      </c>
    </row>
    <row r="89" spans="2:12" ht="25.5" x14ac:dyDescent="0.25">
      <c r="B89" s="5"/>
      <c r="C89" s="18">
        <v>37</v>
      </c>
      <c r="D89" s="24"/>
      <c r="E89" s="24">
        <v>37</v>
      </c>
      <c r="F89" s="72" t="s">
        <v>177</v>
      </c>
      <c r="G89" s="97">
        <v>11013.42</v>
      </c>
      <c r="H89" s="97">
        <v>10000</v>
      </c>
      <c r="I89" s="97">
        <v>10045.76</v>
      </c>
      <c r="J89" s="100">
        <v>10045.76</v>
      </c>
      <c r="K89" s="102">
        <f t="shared" si="18"/>
        <v>91.213810060816712</v>
      </c>
      <c r="L89" s="102">
        <f t="shared" si="19"/>
        <v>100</v>
      </c>
    </row>
    <row r="90" spans="2:12" s="25" customFormat="1" x14ac:dyDescent="0.25">
      <c r="B90" s="18"/>
      <c r="C90" s="18">
        <v>38</v>
      </c>
      <c r="D90" s="24"/>
      <c r="E90" s="24"/>
      <c r="F90" s="24" t="s">
        <v>94</v>
      </c>
      <c r="G90" s="97">
        <f>G91</f>
        <v>229.5</v>
      </c>
      <c r="H90" s="97">
        <f t="shared" ref="H90:J90" si="30">H91</f>
        <v>0</v>
      </c>
      <c r="I90" s="97">
        <v>211.5</v>
      </c>
      <c r="J90" s="97">
        <f t="shared" si="30"/>
        <v>211.5</v>
      </c>
      <c r="K90" s="102">
        <f t="shared" si="18"/>
        <v>92.156862745098039</v>
      </c>
      <c r="L90" s="102">
        <f t="shared" si="19"/>
        <v>100</v>
      </c>
    </row>
    <row r="91" spans="2:12" s="25" customFormat="1" x14ac:dyDescent="0.25">
      <c r="B91" s="18"/>
      <c r="C91" s="18"/>
      <c r="D91" s="24">
        <v>381</v>
      </c>
      <c r="E91" s="24"/>
      <c r="F91" s="24" t="s">
        <v>95</v>
      </c>
      <c r="G91" s="97">
        <f>G92</f>
        <v>229.5</v>
      </c>
      <c r="H91" s="97">
        <f>H92</f>
        <v>0</v>
      </c>
      <c r="I91" s="97">
        <f t="shared" ref="I91:J91" si="31">I92</f>
        <v>0</v>
      </c>
      <c r="J91" s="97">
        <f t="shared" si="31"/>
        <v>211.5</v>
      </c>
      <c r="K91" s="102">
        <f t="shared" si="18"/>
        <v>92.156862745098039</v>
      </c>
      <c r="L91" s="102" t="e">
        <f t="shared" si="19"/>
        <v>#DIV/0!</v>
      </c>
    </row>
    <row r="92" spans="2:12" x14ac:dyDescent="0.25">
      <c r="B92" s="5"/>
      <c r="C92" s="5"/>
      <c r="D92" s="6"/>
      <c r="E92" s="6">
        <v>3812</v>
      </c>
      <c r="F92" s="6" t="s">
        <v>168</v>
      </c>
      <c r="G92" s="98">
        <v>229.5</v>
      </c>
      <c r="H92" s="98"/>
      <c r="I92" s="98"/>
      <c r="J92" s="99">
        <v>211.5</v>
      </c>
      <c r="K92" s="102">
        <f t="shared" si="18"/>
        <v>92.156862745098039</v>
      </c>
      <c r="L92" s="102" t="e">
        <f t="shared" si="19"/>
        <v>#DIV/0!</v>
      </c>
    </row>
    <row r="93" spans="2:12" s="25" customFormat="1" x14ac:dyDescent="0.25">
      <c r="B93" s="7">
        <v>4</v>
      </c>
      <c r="C93" s="7"/>
      <c r="D93" s="7"/>
      <c r="E93" s="7"/>
      <c r="F93" s="16" t="s">
        <v>5</v>
      </c>
      <c r="G93" s="97">
        <f>G94</f>
        <v>7092.51</v>
      </c>
      <c r="H93" s="97">
        <f t="shared" ref="H93:J93" si="32">H94</f>
        <v>0</v>
      </c>
      <c r="I93" s="97">
        <f t="shared" si="32"/>
        <v>10417.709999999999</v>
      </c>
      <c r="J93" s="97">
        <f t="shared" si="32"/>
        <v>8558.84</v>
      </c>
      <c r="K93" s="102">
        <f t="shared" si="18"/>
        <v>120.67434518950273</v>
      </c>
      <c r="L93" s="102">
        <f t="shared" si="19"/>
        <v>82.156635191419241</v>
      </c>
    </row>
    <row r="94" spans="2:12" s="25" customFormat="1" ht="25.5" x14ac:dyDescent="0.25">
      <c r="B94" s="4"/>
      <c r="C94" s="4">
        <v>42</v>
      </c>
      <c r="D94" s="4"/>
      <c r="E94" s="4"/>
      <c r="F94" s="16" t="s">
        <v>96</v>
      </c>
      <c r="G94" s="97">
        <f>G95+G99</f>
        <v>7092.51</v>
      </c>
      <c r="H94" s="97">
        <f t="shared" ref="H94:J94" si="33">H95+H99</f>
        <v>0</v>
      </c>
      <c r="I94" s="97">
        <v>10417.709999999999</v>
      </c>
      <c r="J94" s="97">
        <f t="shared" si="33"/>
        <v>8558.84</v>
      </c>
      <c r="K94" s="102">
        <f t="shared" si="18"/>
        <v>120.67434518950273</v>
      </c>
      <c r="L94" s="102">
        <f t="shared" si="19"/>
        <v>82.156635191419241</v>
      </c>
    </row>
    <row r="95" spans="2:12" s="25" customFormat="1" x14ac:dyDescent="0.25">
      <c r="B95" s="4"/>
      <c r="C95" s="4"/>
      <c r="D95" s="4">
        <v>422</v>
      </c>
      <c r="E95" s="4"/>
      <c r="F95" s="16" t="s">
        <v>97</v>
      </c>
      <c r="G95" s="97">
        <f>G96+G98</f>
        <v>0</v>
      </c>
      <c r="H95" s="97">
        <f>H96+H98</f>
        <v>0</v>
      </c>
      <c r="I95" s="97">
        <f t="shared" ref="I95" si="34">I96+I98</f>
        <v>0</v>
      </c>
      <c r="J95" s="97">
        <f>J96+J98+J97</f>
        <v>1116.75</v>
      </c>
      <c r="K95" s="102" t="e">
        <f t="shared" si="18"/>
        <v>#DIV/0!</v>
      </c>
      <c r="L95" s="102" t="e">
        <f t="shared" si="19"/>
        <v>#DIV/0!</v>
      </c>
    </row>
    <row r="96" spans="2:12" x14ac:dyDescent="0.25">
      <c r="B96" s="8"/>
      <c r="C96" s="8"/>
      <c r="D96" s="8"/>
      <c r="E96" s="8">
        <v>4221</v>
      </c>
      <c r="F96" s="17" t="s">
        <v>140</v>
      </c>
      <c r="G96" s="98"/>
      <c r="H96" s="98"/>
      <c r="I96" s="108"/>
      <c r="J96" s="99"/>
      <c r="K96" s="102" t="e">
        <f t="shared" si="18"/>
        <v>#DIV/0!</v>
      </c>
      <c r="L96" s="102" t="e">
        <f t="shared" si="19"/>
        <v>#DIV/0!</v>
      </c>
    </row>
    <row r="97" spans="2:12" x14ac:dyDescent="0.25">
      <c r="B97" s="8"/>
      <c r="C97" s="8"/>
      <c r="D97" s="8"/>
      <c r="E97" s="8">
        <v>4223</v>
      </c>
      <c r="F97" s="17" t="s">
        <v>98</v>
      </c>
      <c r="G97" s="98"/>
      <c r="H97" s="98"/>
      <c r="I97" s="108"/>
      <c r="J97" s="99">
        <v>1116.75</v>
      </c>
      <c r="K97" s="102" t="e">
        <f>J97/G97*100</f>
        <v>#DIV/0!</v>
      </c>
      <c r="L97" s="102" t="e">
        <f>J97/I97*100</f>
        <v>#DIV/0!</v>
      </c>
    </row>
    <row r="98" spans="2:12" x14ac:dyDescent="0.25">
      <c r="B98" s="8"/>
      <c r="C98" s="8"/>
      <c r="D98" s="8"/>
      <c r="E98" s="8">
        <v>4227</v>
      </c>
      <c r="F98" s="17" t="s">
        <v>99</v>
      </c>
      <c r="G98" s="98"/>
      <c r="H98" s="98"/>
      <c r="I98" s="108"/>
      <c r="J98" s="99"/>
      <c r="K98" s="102" t="e">
        <f t="shared" si="18"/>
        <v>#DIV/0!</v>
      </c>
      <c r="L98" s="102" t="e">
        <f t="shared" si="19"/>
        <v>#DIV/0!</v>
      </c>
    </row>
    <row r="99" spans="2:12" s="34" customFormat="1" ht="25.5" x14ac:dyDescent="0.25">
      <c r="B99" s="4"/>
      <c r="C99" s="4"/>
      <c r="D99" s="33">
        <v>424</v>
      </c>
      <c r="E99" s="33"/>
      <c r="F99" s="33" t="s">
        <v>100</v>
      </c>
      <c r="G99" s="109">
        <f>G100</f>
        <v>7092.51</v>
      </c>
      <c r="H99" s="109">
        <f>H100</f>
        <v>0</v>
      </c>
      <c r="I99" s="109">
        <f t="shared" ref="I99:J99" si="35">I100</f>
        <v>0</v>
      </c>
      <c r="J99" s="109">
        <f t="shared" si="35"/>
        <v>7442.09</v>
      </c>
      <c r="K99" s="102">
        <f t="shared" si="18"/>
        <v>104.92886157368831</v>
      </c>
      <c r="L99" s="102" t="e">
        <f t="shared" si="19"/>
        <v>#DIV/0!</v>
      </c>
    </row>
    <row r="100" spans="2:12" x14ac:dyDescent="0.25">
      <c r="B100" s="8"/>
      <c r="C100" s="8"/>
      <c r="D100" s="5"/>
      <c r="E100" s="5">
        <v>4241</v>
      </c>
      <c r="F100" s="5" t="s">
        <v>101</v>
      </c>
      <c r="G100" s="98">
        <v>7092.51</v>
      </c>
      <c r="H100" s="98"/>
      <c r="I100" s="108"/>
      <c r="J100" s="99">
        <v>7442.09</v>
      </c>
      <c r="K100" s="102">
        <f t="shared" si="18"/>
        <v>104.92886157368831</v>
      </c>
      <c r="L100" s="102" t="e">
        <f t="shared" si="19"/>
        <v>#DIV/0!</v>
      </c>
    </row>
  </sheetData>
  <mergeCells count="7">
    <mergeCell ref="B8:F8"/>
    <mergeCell ref="B9:F9"/>
    <mergeCell ref="B38:F38"/>
    <mergeCell ref="B39:F39"/>
    <mergeCell ref="B2:L2"/>
    <mergeCell ref="B4:L4"/>
    <mergeCell ref="B6:L6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63"/>
  <sheetViews>
    <sheetView zoomScale="98" zoomScaleNormal="98" workbookViewId="0">
      <selection activeCell="B1" sqref="B1:H62"/>
    </sheetView>
  </sheetViews>
  <sheetFormatPr defaultRowHeight="15" x14ac:dyDescent="0.25"/>
  <cols>
    <col min="2" max="2" width="37.7109375" customWidth="1"/>
    <col min="3" max="3" width="26.140625" customWidth="1"/>
    <col min="4" max="4" width="25.28515625" hidden="1" customWidth="1"/>
    <col min="5" max="5" width="25.28515625" customWidth="1"/>
    <col min="6" max="6" width="26.28515625" customWidth="1"/>
    <col min="7" max="8" width="15.7109375" customWidth="1"/>
  </cols>
  <sheetData>
    <row r="1" spans="2:8" ht="18" x14ac:dyDescent="0.25">
      <c r="B1" s="1"/>
      <c r="C1" s="1"/>
      <c r="D1" s="1"/>
      <c r="E1" s="1"/>
      <c r="F1" s="2"/>
      <c r="G1" s="2"/>
      <c r="H1" s="2"/>
    </row>
    <row r="2" spans="2:8" ht="15.75" customHeight="1" x14ac:dyDescent="0.25">
      <c r="B2" s="176" t="s">
        <v>25</v>
      </c>
      <c r="C2" s="176"/>
      <c r="D2" s="176"/>
      <c r="E2" s="176"/>
      <c r="F2" s="176"/>
      <c r="G2" s="176"/>
      <c r="H2" s="176"/>
    </row>
    <row r="3" spans="2:8" x14ac:dyDescent="0.25">
      <c r="B3" s="73"/>
      <c r="C3" s="73"/>
      <c r="D3" s="73"/>
      <c r="E3" s="73"/>
      <c r="F3" s="74"/>
      <c r="G3" s="74"/>
      <c r="H3" s="74"/>
    </row>
    <row r="4" spans="2:8" ht="49.5" customHeight="1" x14ac:dyDescent="0.25">
      <c r="B4" s="75" t="s">
        <v>6</v>
      </c>
      <c r="C4" s="75" t="s">
        <v>208</v>
      </c>
      <c r="D4" s="75" t="s">
        <v>174</v>
      </c>
      <c r="E4" s="75" t="s">
        <v>212</v>
      </c>
      <c r="F4" s="75" t="s">
        <v>213</v>
      </c>
      <c r="G4" s="75" t="s">
        <v>11</v>
      </c>
      <c r="H4" s="75" t="s">
        <v>28</v>
      </c>
    </row>
    <row r="5" spans="2:8" x14ac:dyDescent="0.25">
      <c r="B5" s="75">
        <v>1</v>
      </c>
      <c r="C5" s="75">
        <v>2</v>
      </c>
      <c r="D5" s="75">
        <v>3</v>
      </c>
      <c r="E5" s="75">
        <v>4</v>
      </c>
      <c r="F5" s="75">
        <v>5</v>
      </c>
      <c r="G5" s="75" t="s">
        <v>13</v>
      </c>
      <c r="H5" s="75" t="s">
        <v>14</v>
      </c>
    </row>
    <row r="6" spans="2:8" s="36" customFormat="1" x14ac:dyDescent="0.25">
      <c r="B6" s="76" t="s">
        <v>24</v>
      </c>
      <c r="C6" s="110">
        <f>C7+C11+C15+C21+C33+C31+C30</f>
        <v>1062155.7799999998</v>
      </c>
      <c r="D6" s="110">
        <f t="shared" ref="D6" si="0">D7+D11+D15+D21+D33+D31</f>
        <v>0</v>
      </c>
      <c r="E6" s="110">
        <f>E7+E11+E15+E21+E33+E31+E30</f>
        <v>1258791.56</v>
      </c>
      <c r="F6" s="110">
        <f>F7+F11+F15+F21+F33+F31+F30</f>
        <v>1217959.8199999998</v>
      </c>
      <c r="G6" s="117">
        <f>F6/C6*100</f>
        <v>114.66866187933375</v>
      </c>
      <c r="H6" s="117">
        <f>F6/E6*100</f>
        <v>96.756274724307787</v>
      </c>
    </row>
    <row r="7" spans="2:8" s="35" customFormat="1" x14ac:dyDescent="0.25">
      <c r="B7" s="77" t="s">
        <v>102</v>
      </c>
      <c r="C7" s="111">
        <f>C8</f>
        <v>15357.65</v>
      </c>
      <c r="D7" s="111">
        <f t="shared" ref="D7:E8" si="1">D8</f>
        <v>0</v>
      </c>
      <c r="E7" s="111">
        <f t="shared" si="1"/>
        <v>27655.08</v>
      </c>
      <c r="F7" s="111">
        <f>F8+F10</f>
        <v>27051.8</v>
      </c>
      <c r="G7" s="118">
        <f t="shared" ref="G7:G33" si="2">F7/C7*100</f>
        <v>176.14543891806363</v>
      </c>
      <c r="H7" s="118">
        <f t="shared" ref="H7:H62" si="3">F7/E7*100</f>
        <v>97.818556301410069</v>
      </c>
    </row>
    <row r="8" spans="2:8" s="25" customFormat="1" x14ac:dyDescent="0.25">
      <c r="B8" s="78" t="s">
        <v>103</v>
      </c>
      <c r="C8" s="112">
        <f>C9+C10</f>
        <v>15357.65</v>
      </c>
      <c r="D8" s="112">
        <f t="shared" si="1"/>
        <v>0</v>
      </c>
      <c r="E8" s="112">
        <f>E9+E10</f>
        <v>27655.08</v>
      </c>
      <c r="F8" s="112">
        <f>F9+F10</f>
        <v>27051.8</v>
      </c>
      <c r="G8" s="119">
        <f t="shared" si="2"/>
        <v>176.14543891806363</v>
      </c>
      <c r="H8" s="119">
        <f t="shared" si="3"/>
        <v>97.818556301410069</v>
      </c>
    </row>
    <row r="9" spans="2:8" x14ac:dyDescent="0.25">
      <c r="B9" s="79" t="s">
        <v>104</v>
      </c>
      <c r="C9" s="113">
        <v>15357.65</v>
      </c>
      <c r="D9" s="113"/>
      <c r="E9" s="113">
        <v>27655.08</v>
      </c>
      <c r="F9" s="114">
        <v>27051.8</v>
      </c>
      <c r="G9" s="119">
        <f t="shared" si="2"/>
        <v>176.14543891806363</v>
      </c>
      <c r="H9" s="119">
        <f t="shared" si="3"/>
        <v>97.818556301410069</v>
      </c>
    </row>
    <row r="10" spans="2:8" x14ac:dyDescent="0.25">
      <c r="B10" s="79" t="s">
        <v>197</v>
      </c>
      <c r="C10" s="113">
        <v>0</v>
      </c>
      <c r="D10" s="113"/>
      <c r="E10" s="113"/>
      <c r="F10" s="115"/>
      <c r="G10" s="119" t="e">
        <f t="shared" si="2"/>
        <v>#DIV/0!</v>
      </c>
      <c r="H10" s="119"/>
    </row>
    <row r="11" spans="2:8" s="35" customFormat="1" x14ac:dyDescent="0.25">
      <c r="B11" s="77" t="s">
        <v>105</v>
      </c>
      <c r="C11" s="111">
        <f>C12</f>
        <v>0</v>
      </c>
      <c r="D11" s="111">
        <f t="shared" ref="D11:F11" si="4">D12</f>
        <v>0</v>
      </c>
      <c r="E11" s="111">
        <f t="shared" si="4"/>
        <v>0.3</v>
      </c>
      <c r="F11" s="111">
        <f t="shared" si="4"/>
        <v>0</v>
      </c>
      <c r="G11" s="118" t="e">
        <f t="shared" si="2"/>
        <v>#DIV/0!</v>
      </c>
      <c r="H11" s="118">
        <f t="shared" si="3"/>
        <v>0</v>
      </c>
    </row>
    <row r="12" spans="2:8" s="25" customFormat="1" x14ac:dyDescent="0.25">
      <c r="B12" s="80" t="s">
        <v>106</v>
      </c>
      <c r="C12" s="112">
        <f>C13+C14</f>
        <v>0</v>
      </c>
      <c r="D12" s="112">
        <f t="shared" ref="D12:F12" si="5">D13+D14</f>
        <v>0</v>
      </c>
      <c r="E12" s="112">
        <f t="shared" si="5"/>
        <v>0.3</v>
      </c>
      <c r="F12" s="112">
        <f t="shared" si="5"/>
        <v>0</v>
      </c>
      <c r="G12" s="119" t="e">
        <f t="shared" si="2"/>
        <v>#DIV/0!</v>
      </c>
      <c r="H12" s="119">
        <f t="shared" si="3"/>
        <v>0</v>
      </c>
    </row>
    <row r="13" spans="2:8" x14ac:dyDescent="0.25">
      <c r="B13" s="81" t="s">
        <v>107</v>
      </c>
      <c r="C13" s="113">
        <v>0</v>
      </c>
      <c r="D13" s="113"/>
      <c r="E13" s="113">
        <v>0.3</v>
      </c>
      <c r="F13" s="115">
        <v>0</v>
      </c>
      <c r="G13" s="119" t="e">
        <f t="shared" si="2"/>
        <v>#DIV/0!</v>
      </c>
      <c r="H13" s="119">
        <f t="shared" si="3"/>
        <v>0</v>
      </c>
    </row>
    <row r="14" spans="2:8" ht="28.5" x14ac:dyDescent="0.25">
      <c r="B14" s="81" t="s">
        <v>120</v>
      </c>
      <c r="C14" s="113">
        <v>0</v>
      </c>
      <c r="D14" s="113"/>
      <c r="E14" s="113"/>
      <c r="F14" s="115"/>
      <c r="G14" s="119" t="e">
        <f t="shared" si="2"/>
        <v>#DIV/0!</v>
      </c>
      <c r="H14" s="119" t="e">
        <f t="shared" si="3"/>
        <v>#DIV/0!</v>
      </c>
    </row>
    <row r="15" spans="2:8" s="35" customFormat="1" x14ac:dyDescent="0.25">
      <c r="B15" s="77" t="s">
        <v>108</v>
      </c>
      <c r="C15" s="111">
        <f>C16+C18</f>
        <v>88817.59</v>
      </c>
      <c r="D15" s="111">
        <f t="shared" ref="D15:F15" si="6">D16+D18</f>
        <v>0</v>
      </c>
      <c r="E15" s="111">
        <f t="shared" si="6"/>
        <v>103592.49</v>
      </c>
      <c r="F15" s="111">
        <f t="shared" si="6"/>
        <v>103549.88</v>
      </c>
      <c r="G15" s="118">
        <f t="shared" si="2"/>
        <v>116.58713099511033</v>
      </c>
      <c r="H15" s="118">
        <f t="shared" si="3"/>
        <v>99.958867674674096</v>
      </c>
    </row>
    <row r="16" spans="2:8" s="25" customFormat="1" ht="28.5" x14ac:dyDescent="0.25">
      <c r="B16" s="80" t="s">
        <v>109</v>
      </c>
      <c r="C16" s="112">
        <f>C17</f>
        <v>88817.59</v>
      </c>
      <c r="D16" s="112">
        <f t="shared" ref="D16:F16" si="7">D17</f>
        <v>0</v>
      </c>
      <c r="E16" s="112">
        <f t="shared" si="7"/>
        <v>103592.49</v>
      </c>
      <c r="F16" s="112">
        <f t="shared" si="7"/>
        <v>103549.88</v>
      </c>
      <c r="G16" s="119">
        <f t="shared" si="2"/>
        <v>116.58713099511033</v>
      </c>
      <c r="H16" s="119">
        <f t="shared" si="3"/>
        <v>99.958867674674096</v>
      </c>
    </row>
    <row r="17" spans="2:8" ht="28.5" x14ac:dyDescent="0.25">
      <c r="B17" s="82" t="s">
        <v>112</v>
      </c>
      <c r="C17" s="113">
        <v>88817.59</v>
      </c>
      <c r="D17" s="113"/>
      <c r="E17" s="113">
        <v>103592.49</v>
      </c>
      <c r="F17" s="114">
        <v>103549.88</v>
      </c>
      <c r="G17" s="119">
        <f t="shared" si="2"/>
        <v>116.58713099511033</v>
      </c>
      <c r="H17" s="119">
        <f t="shared" si="3"/>
        <v>99.958867674674096</v>
      </c>
    </row>
    <row r="18" spans="2:8" s="25" customFormat="1" ht="30" x14ac:dyDescent="0.25">
      <c r="B18" s="83" t="s">
        <v>110</v>
      </c>
      <c r="C18" s="112">
        <f>C20</f>
        <v>0</v>
      </c>
      <c r="D18" s="112">
        <f t="shared" ref="D18:F18" si="8">D20</f>
        <v>0</v>
      </c>
      <c r="E18" s="112">
        <f t="shared" si="8"/>
        <v>0</v>
      </c>
      <c r="F18" s="112">
        <f t="shared" si="8"/>
        <v>0</v>
      </c>
      <c r="G18" s="119" t="e">
        <f t="shared" si="2"/>
        <v>#DIV/0!</v>
      </c>
      <c r="H18" s="119" t="e">
        <f t="shared" si="3"/>
        <v>#DIV/0!</v>
      </c>
    </row>
    <row r="19" spans="2:8" s="25" customFormat="1" ht="28.5" x14ac:dyDescent="0.25">
      <c r="B19" s="84" t="s">
        <v>111</v>
      </c>
      <c r="C19" s="112">
        <v>0</v>
      </c>
      <c r="D19" s="112"/>
      <c r="E19" s="112">
        <v>0</v>
      </c>
      <c r="F19" s="112"/>
      <c r="G19" s="119" t="e">
        <f t="shared" si="2"/>
        <v>#DIV/0!</v>
      </c>
      <c r="H19" s="119"/>
    </row>
    <row r="20" spans="2:8" ht="28.5" x14ac:dyDescent="0.25">
      <c r="B20" s="84" t="s">
        <v>214</v>
      </c>
      <c r="C20" s="113">
        <v>0</v>
      </c>
      <c r="D20" s="113"/>
      <c r="E20" s="113">
        <v>0</v>
      </c>
      <c r="F20" s="115"/>
      <c r="G20" s="119" t="e">
        <f t="shared" si="2"/>
        <v>#DIV/0!</v>
      </c>
      <c r="H20" s="119" t="e">
        <f t="shared" si="3"/>
        <v>#DIV/0!</v>
      </c>
    </row>
    <row r="21" spans="2:8" s="35" customFormat="1" x14ac:dyDescent="0.25">
      <c r="B21" s="77" t="s">
        <v>113</v>
      </c>
      <c r="C21" s="111">
        <f>C22+C25+C28</f>
        <v>957980.53999999992</v>
      </c>
      <c r="D21" s="111">
        <f t="shared" ref="D21:F21" si="9">D22+D25+D28</f>
        <v>0</v>
      </c>
      <c r="E21" s="111">
        <f t="shared" si="9"/>
        <v>1127231.31</v>
      </c>
      <c r="F21" s="111">
        <f t="shared" si="9"/>
        <v>1087358.1399999999</v>
      </c>
      <c r="G21" s="118">
        <f t="shared" si="2"/>
        <v>113.50524301881957</v>
      </c>
      <c r="H21" s="118">
        <f t="shared" si="3"/>
        <v>96.462733988465942</v>
      </c>
    </row>
    <row r="22" spans="2:8" s="25" customFormat="1" x14ac:dyDescent="0.25">
      <c r="B22" s="80" t="s">
        <v>114</v>
      </c>
      <c r="C22" s="112">
        <f>C23</f>
        <v>731.64</v>
      </c>
      <c r="D22" s="112">
        <f t="shared" ref="D22" si="10">D23</f>
        <v>0</v>
      </c>
      <c r="E22" s="112">
        <f>E23+E24</f>
        <v>2341.11</v>
      </c>
      <c r="F22" s="112">
        <f>F23+F24</f>
        <v>2341.11</v>
      </c>
      <c r="G22" s="119">
        <f t="shared" si="2"/>
        <v>319.98113826472036</v>
      </c>
      <c r="H22" s="119">
        <f t="shared" si="3"/>
        <v>100</v>
      </c>
    </row>
    <row r="23" spans="2:8" x14ac:dyDescent="0.25">
      <c r="B23" s="81" t="s">
        <v>115</v>
      </c>
      <c r="C23" s="113">
        <v>731.64</v>
      </c>
      <c r="D23" s="113"/>
      <c r="E23" s="113">
        <v>2341.11</v>
      </c>
      <c r="F23" s="114">
        <v>2341.11</v>
      </c>
      <c r="G23" s="119">
        <f t="shared" si="2"/>
        <v>319.98113826472036</v>
      </c>
      <c r="H23" s="119">
        <f t="shared" si="3"/>
        <v>100</v>
      </c>
    </row>
    <row r="24" spans="2:8" x14ac:dyDescent="0.25">
      <c r="B24" s="81" t="s">
        <v>219</v>
      </c>
      <c r="C24" s="113"/>
      <c r="D24" s="113"/>
      <c r="E24" s="113">
        <v>0</v>
      </c>
      <c r="F24" s="115">
        <v>0</v>
      </c>
      <c r="G24" s="119" t="e">
        <f t="shared" si="2"/>
        <v>#DIV/0!</v>
      </c>
      <c r="H24" s="119"/>
    </row>
    <row r="25" spans="2:8" s="25" customFormat="1" x14ac:dyDescent="0.25">
      <c r="B25" s="80" t="s">
        <v>116</v>
      </c>
      <c r="C25" s="112">
        <f>C26+C27</f>
        <v>6049.93</v>
      </c>
      <c r="D25" s="112">
        <f t="shared" ref="D25" si="11">D26</f>
        <v>0</v>
      </c>
      <c r="E25" s="112">
        <f>E26+E27</f>
        <v>8583.6200000000008</v>
      </c>
      <c r="F25" s="112">
        <f>F26+F27</f>
        <v>8583.6200000000008</v>
      </c>
      <c r="G25" s="119">
        <f t="shared" si="2"/>
        <v>141.87965811174678</v>
      </c>
      <c r="H25" s="119">
        <f t="shared" si="3"/>
        <v>100</v>
      </c>
    </row>
    <row r="26" spans="2:8" x14ac:dyDescent="0.25">
      <c r="B26" s="81" t="s">
        <v>117</v>
      </c>
      <c r="C26" s="113">
        <v>6049.93</v>
      </c>
      <c r="D26" s="113"/>
      <c r="E26" s="113">
        <v>8583.6200000000008</v>
      </c>
      <c r="F26" s="114">
        <v>8583.6200000000008</v>
      </c>
      <c r="G26" s="119">
        <f t="shared" si="2"/>
        <v>141.87965811174678</v>
      </c>
      <c r="H26" s="119">
        <f t="shared" si="3"/>
        <v>100</v>
      </c>
    </row>
    <row r="27" spans="2:8" x14ac:dyDescent="0.25">
      <c r="B27" s="81" t="s">
        <v>203</v>
      </c>
      <c r="C27" s="113">
        <v>0</v>
      </c>
      <c r="D27" s="113"/>
      <c r="E27" s="113">
        <v>0</v>
      </c>
      <c r="F27" s="115">
        <v>0</v>
      </c>
      <c r="G27" s="119" t="e">
        <f t="shared" si="2"/>
        <v>#DIV/0!</v>
      </c>
      <c r="H27" s="119" t="e">
        <f t="shared" si="3"/>
        <v>#DIV/0!</v>
      </c>
    </row>
    <row r="28" spans="2:8" s="25" customFormat="1" ht="28.5" x14ac:dyDescent="0.25">
      <c r="B28" s="80" t="s">
        <v>119</v>
      </c>
      <c r="C28" s="112">
        <f>C29</f>
        <v>951198.97</v>
      </c>
      <c r="D28" s="112">
        <f t="shared" ref="D28:F28" si="12">D29</f>
        <v>0</v>
      </c>
      <c r="E28" s="112">
        <f t="shared" si="12"/>
        <v>1116306.58</v>
      </c>
      <c r="F28" s="112">
        <f t="shared" si="12"/>
        <v>1076433.4099999999</v>
      </c>
      <c r="G28" s="119">
        <f t="shared" si="2"/>
        <v>113.16595622470027</v>
      </c>
      <c r="H28" s="119">
        <f t="shared" si="3"/>
        <v>96.428116548412703</v>
      </c>
    </row>
    <row r="29" spans="2:8" x14ac:dyDescent="0.25">
      <c r="B29" s="81" t="s">
        <v>118</v>
      </c>
      <c r="C29" s="113">
        <v>951198.97</v>
      </c>
      <c r="D29" s="113"/>
      <c r="E29" s="113">
        <v>1116306.58</v>
      </c>
      <c r="F29" s="114">
        <v>1076433.4099999999</v>
      </c>
      <c r="G29" s="119">
        <f t="shared" si="2"/>
        <v>113.16595622470027</v>
      </c>
      <c r="H29" s="119">
        <f t="shared" si="3"/>
        <v>96.428116548412703</v>
      </c>
    </row>
    <row r="30" spans="2:8" x14ac:dyDescent="0.25">
      <c r="B30" s="81" t="s">
        <v>217</v>
      </c>
      <c r="C30" s="113"/>
      <c r="D30" s="113"/>
      <c r="E30" s="113">
        <v>312.38</v>
      </c>
      <c r="F30" s="115">
        <v>0</v>
      </c>
      <c r="G30" s="119" t="e">
        <f t="shared" si="2"/>
        <v>#DIV/0!</v>
      </c>
      <c r="H30" s="119">
        <f t="shared" si="3"/>
        <v>0</v>
      </c>
    </row>
    <row r="31" spans="2:8" ht="28.5" x14ac:dyDescent="0.25">
      <c r="B31" s="81" t="s">
        <v>200</v>
      </c>
      <c r="C31" s="113">
        <v>0</v>
      </c>
      <c r="D31" s="113"/>
      <c r="E31" s="113">
        <v>0</v>
      </c>
      <c r="F31" s="115"/>
      <c r="G31" s="119" t="e">
        <f t="shared" si="2"/>
        <v>#DIV/0!</v>
      </c>
      <c r="H31" s="119"/>
    </row>
    <row r="32" spans="2:8" x14ac:dyDescent="0.25">
      <c r="B32" s="81" t="s">
        <v>216</v>
      </c>
      <c r="C32" s="113">
        <v>0</v>
      </c>
      <c r="D32" s="113"/>
      <c r="E32" s="113">
        <v>0</v>
      </c>
      <c r="F32" s="115"/>
      <c r="G32" s="119" t="e">
        <f t="shared" si="2"/>
        <v>#DIV/0!</v>
      </c>
      <c r="H32" s="119"/>
    </row>
    <row r="33" spans="2:8" ht="28.5" x14ac:dyDescent="0.25">
      <c r="B33" s="85" t="s">
        <v>215</v>
      </c>
      <c r="C33" s="111">
        <v>0</v>
      </c>
      <c r="D33" s="111"/>
      <c r="E33" s="111"/>
      <c r="F33" s="116"/>
      <c r="G33" s="118" t="e">
        <f t="shared" si="2"/>
        <v>#DIV/0!</v>
      </c>
      <c r="H33" s="118"/>
    </row>
    <row r="34" spans="2:8" s="36" customFormat="1" ht="15.75" customHeight="1" x14ac:dyDescent="0.25">
      <c r="B34" s="76" t="s">
        <v>23</v>
      </c>
      <c r="C34" s="110">
        <f>C35+C39+C43+C49+C58+C61</f>
        <v>1111095.67</v>
      </c>
      <c r="D34" s="110">
        <f t="shared" ref="D34:E34" si="13">D35+D39+D43+D49+D58+D61</f>
        <v>1669.88</v>
      </c>
      <c r="E34" s="110">
        <f t="shared" si="13"/>
        <v>1269461.4300000002</v>
      </c>
      <c r="F34" s="110">
        <f t="shared" ref="F34" si="14">F35+F39+F43+F49+F58+F61</f>
        <v>1225823.4599999997</v>
      </c>
      <c r="G34" s="117">
        <f>F34/C34*100</f>
        <v>110.32564459548293</v>
      </c>
      <c r="H34" s="117">
        <f>F34/E34*100</f>
        <v>96.56248161868136</v>
      </c>
    </row>
    <row r="35" spans="2:8" s="35" customFormat="1" ht="15.75" customHeight="1" x14ac:dyDescent="0.25">
      <c r="B35" s="77" t="s">
        <v>102</v>
      </c>
      <c r="C35" s="111">
        <f>C36</f>
        <v>60917.93</v>
      </c>
      <c r="D35" s="111">
        <f t="shared" ref="D35:F35" si="15">D36</f>
        <v>0</v>
      </c>
      <c r="E35" s="111">
        <f t="shared" si="15"/>
        <v>27655.08</v>
      </c>
      <c r="F35" s="111">
        <f t="shared" si="15"/>
        <v>27051.8</v>
      </c>
      <c r="G35" s="118">
        <f>F35/C35*100</f>
        <v>44.40695867374351</v>
      </c>
      <c r="H35" s="118">
        <f t="shared" si="3"/>
        <v>97.818556301410069</v>
      </c>
    </row>
    <row r="36" spans="2:8" s="25" customFormat="1" x14ac:dyDescent="0.25">
      <c r="B36" s="78" t="s">
        <v>103</v>
      </c>
      <c r="C36" s="112">
        <f>C37+C38</f>
        <v>60917.93</v>
      </c>
      <c r="D36" s="112">
        <f t="shared" ref="D36:F36" si="16">D37+D38</f>
        <v>0</v>
      </c>
      <c r="E36" s="112">
        <f t="shared" si="16"/>
        <v>27655.08</v>
      </c>
      <c r="F36" s="112">
        <f t="shared" si="16"/>
        <v>27051.8</v>
      </c>
      <c r="G36" s="119">
        <f t="shared" ref="G36:G62" si="17">F36/C36*100</f>
        <v>44.40695867374351</v>
      </c>
      <c r="H36" s="119">
        <f t="shared" si="3"/>
        <v>97.818556301410069</v>
      </c>
    </row>
    <row r="37" spans="2:8" x14ac:dyDescent="0.25">
      <c r="B37" s="79" t="s">
        <v>104</v>
      </c>
      <c r="C37" s="113">
        <v>15357.65</v>
      </c>
      <c r="D37" s="113"/>
      <c r="E37" s="113">
        <v>27655.08</v>
      </c>
      <c r="F37" s="114">
        <v>27051.8</v>
      </c>
      <c r="G37" s="119">
        <f t="shared" si="17"/>
        <v>176.14543891806363</v>
      </c>
      <c r="H37" s="119">
        <f t="shared" si="3"/>
        <v>97.818556301410069</v>
      </c>
    </row>
    <row r="38" spans="2:8" x14ac:dyDescent="0.25">
      <c r="B38" s="79" t="s">
        <v>197</v>
      </c>
      <c r="C38" s="113">
        <v>45560.28</v>
      </c>
      <c r="D38" s="113"/>
      <c r="E38" s="113"/>
      <c r="F38" s="115"/>
      <c r="G38" s="119">
        <f t="shared" si="17"/>
        <v>0</v>
      </c>
      <c r="H38" s="119" t="e">
        <f>F38/E38*100</f>
        <v>#DIV/0!</v>
      </c>
    </row>
    <row r="39" spans="2:8" s="35" customFormat="1" x14ac:dyDescent="0.25">
      <c r="B39" s="77" t="s">
        <v>105</v>
      </c>
      <c r="C39" s="111">
        <f>C40</f>
        <v>98.23</v>
      </c>
      <c r="D39" s="111">
        <f t="shared" ref="D39:F39" si="18">D40</f>
        <v>0</v>
      </c>
      <c r="E39" s="111">
        <f t="shared" si="18"/>
        <v>828.06</v>
      </c>
      <c r="F39" s="111">
        <f t="shared" si="18"/>
        <v>172.35</v>
      </c>
      <c r="G39" s="118">
        <f t="shared" si="17"/>
        <v>175.45556347348059</v>
      </c>
      <c r="H39" s="118">
        <f t="shared" si="3"/>
        <v>20.813709151510761</v>
      </c>
    </row>
    <row r="40" spans="2:8" s="25" customFormat="1" x14ac:dyDescent="0.25">
      <c r="B40" s="80" t="s">
        <v>106</v>
      </c>
      <c r="C40" s="112">
        <f>C41+C42</f>
        <v>98.23</v>
      </c>
      <c r="D40" s="112">
        <f t="shared" ref="D40:F40" si="19">D41+D42</f>
        <v>0</v>
      </c>
      <c r="E40" s="112">
        <f t="shared" si="19"/>
        <v>828.06</v>
      </c>
      <c r="F40" s="112">
        <f t="shared" si="19"/>
        <v>172.35</v>
      </c>
      <c r="G40" s="119">
        <f t="shared" si="17"/>
        <v>175.45556347348059</v>
      </c>
      <c r="H40" s="119">
        <f t="shared" si="3"/>
        <v>20.813709151510761</v>
      </c>
    </row>
    <row r="41" spans="2:8" x14ac:dyDescent="0.25">
      <c r="B41" s="81" t="s">
        <v>107</v>
      </c>
      <c r="C41" s="113">
        <v>0</v>
      </c>
      <c r="D41" s="113"/>
      <c r="E41" s="113">
        <v>0.3</v>
      </c>
      <c r="F41" s="115"/>
      <c r="G41" s="119" t="e">
        <f t="shared" si="17"/>
        <v>#DIV/0!</v>
      </c>
      <c r="H41" s="119">
        <f t="shared" si="3"/>
        <v>0</v>
      </c>
    </row>
    <row r="42" spans="2:8" ht="28.5" x14ac:dyDescent="0.25">
      <c r="B42" s="81" t="s">
        <v>120</v>
      </c>
      <c r="C42" s="113">
        <v>98.23</v>
      </c>
      <c r="D42" s="113"/>
      <c r="E42" s="113">
        <v>827.76</v>
      </c>
      <c r="F42" s="115">
        <v>172.35</v>
      </c>
      <c r="G42" s="119">
        <f t="shared" si="17"/>
        <v>175.45556347348059</v>
      </c>
      <c r="H42" s="119">
        <f t="shared" si="3"/>
        <v>20.821252536967236</v>
      </c>
    </row>
    <row r="43" spans="2:8" s="35" customFormat="1" x14ac:dyDescent="0.25">
      <c r="B43" s="77" t="s">
        <v>108</v>
      </c>
      <c r="C43" s="111">
        <f>C44+C46</f>
        <v>88817.59</v>
      </c>
      <c r="D43" s="111">
        <f t="shared" ref="D43:F43" si="20">D44+D46</f>
        <v>457.91</v>
      </c>
      <c r="E43" s="111">
        <f t="shared" si="20"/>
        <v>104050.40000000001</v>
      </c>
      <c r="F43" s="111">
        <f t="shared" si="20"/>
        <v>104007.79000000001</v>
      </c>
      <c r="G43" s="118">
        <f t="shared" si="17"/>
        <v>117.10269328406685</v>
      </c>
      <c r="H43" s="118">
        <f t="shared" si="3"/>
        <v>99.959048691787828</v>
      </c>
    </row>
    <row r="44" spans="2:8" s="25" customFormat="1" ht="28.5" x14ac:dyDescent="0.25">
      <c r="B44" s="80" t="s">
        <v>109</v>
      </c>
      <c r="C44" s="112">
        <f>C45</f>
        <v>88817.59</v>
      </c>
      <c r="D44" s="112">
        <f t="shared" ref="D44:F44" si="21">D45</f>
        <v>0</v>
      </c>
      <c r="E44" s="112">
        <f t="shared" si="21"/>
        <v>103592.49</v>
      </c>
      <c r="F44" s="112">
        <f t="shared" si="21"/>
        <v>103549.88</v>
      </c>
      <c r="G44" s="119">
        <f t="shared" si="17"/>
        <v>116.58713099511033</v>
      </c>
      <c r="H44" s="119">
        <f t="shared" si="3"/>
        <v>99.958867674674096</v>
      </c>
    </row>
    <row r="45" spans="2:8" ht="28.5" x14ac:dyDescent="0.25">
      <c r="B45" s="82" t="s">
        <v>112</v>
      </c>
      <c r="C45" s="113">
        <v>88817.59</v>
      </c>
      <c r="D45" s="113"/>
      <c r="E45" s="113">
        <v>103592.49</v>
      </c>
      <c r="F45" s="115">
        <v>103549.88</v>
      </c>
      <c r="G45" s="119">
        <f t="shared" si="17"/>
        <v>116.58713099511033</v>
      </c>
      <c r="H45" s="119">
        <f t="shared" si="3"/>
        <v>99.958867674674096</v>
      </c>
    </row>
    <row r="46" spans="2:8" s="25" customFormat="1" ht="30" x14ac:dyDescent="0.25">
      <c r="B46" s="83" t="s">
        <v>110</v>
      </c>
      <c r="C46" s="112">
        <f>C47</f>
        <v>0</v>
      </c>
      <c r="D46" s="112">
        <f>D47+D48</f>
        <v>457.91</v>
      </c>
      <c r="E46" s="112">
        <f>E47+E48</f>
        <v>457.91</v>
      </c>
      <c r="F46" s="112">
        <f>F48</f>
        <v>457.91</v>
      </c>
      <c r="G46" s="119" t="e">
        <f t="shared" si="17"/>
        <v>#DIV/0!</v>
      </c>
      <c r="H46" s="119">
        <f t="shared" si="3"/>
        <v>100</v>
      </c>
    </row>
    <row r="47" spans="2:8" ht="28.5" x14ac:dyDescent="0.25">
      <c r="B47" s="84" t="s">
        <v>111</v>
      </c>
      <c r="C47" s="113">
        <v>0</v>
      </c>
      <c r="D47" s="113"/>
      <c r="E47" s="113"/>
      <c r="F47" s="115"/>
      <c r="G47" s="119" t="e">
        <f t="shared" si="17"/>
        <v>#DIV/0!</v>
      </c>
      <c r="H47" s="119" t="e">
        <f t="shared" si="3"/>
        <v>#DIV/0!</v>
      </c>
    </row>
    <row r="48" spans="2:8" ht="28.5" x14ac:dyDescent="0.25">
      <c r="B48" s="84" t="s">
        <v>198</v>
      </c>
      <c r="C48" s="113">
        <v>0</v>
      </c>
      <c r="D48" s="113">
        <v>457.91</v>
      </c>
      <c r="E48" s="113">
        <v>457.91</v>
      </c>
      <c r="F48" s="114">
        <v>457.91</v>
      </c>
      <c r="G48" s="119" t="e">
        <f t="shared" si="17"/>
        <v>#DIV/0!</v>
      </c>
      <c r="H48" s="119">
        <f>F48/E48*100</f>
        <v>100</v>
      </c>
    </row>
    <row r="49" spans="2:8" s="35" customFormat="1" x14ac:dyDescent="0.25">
      <c r="B49" s="77" t="s">
        <v>113</v>
      </c>
      <c r="C49" s="111">
        <f>C50+C53+C56</f>
        <v>961261.91999999993</v>
      </c>
      <c r="D49" s="111">
        <f t="shared" ref="D49:F49" si="22">D50+D53+D56</f>
        <v>0</v>
      </c>
      <c r="E49" s="111">
        <f t="shared" si="22"/>
        <v>1133340.02</v>
      </c>
      <c r="F49" s="111">
        <f t="shared" si="22"/>
        <v>1093466.8499999999</v>
      </c>
      <c r="G49" s="118">
        <f t="shared" si="17"/>
        <v>113.75326820394591</v>
      </c>
      <c r="H49" s="118">
        <f t="shared" si="3"/>
        <v>96.481799875027789</v>
      </c>
    </row>
    <row r="50" spans="2:8" s="25" customFormat="1" x14ac:dyDescent="0.25">
      <c r="B50" s="80" t="s">
        <v>114</v>
      </c>
      <c r="C50" s="112">
        <f>C51</f>
        <v>731.64</v>
      </c>
      <c r="D50" s="112">
        <f t="shared" ref="D50" si="23">D51</f>
        <v>0</v>
      </c>
      <c r="E50" s="112">
        <f>E51+E52</f>
        <v>2599.2200000000003</v>
      </c>
      <c r="F50" s="112">
        <f>F51+F52</f>
        <v>2599.2200000000003</v>
      </c>
      <c r="G50" s="119">
        <f t="shared" si="17"/>
        <v>355.25941719971576</v>
      </c>
      <c r="H50" s="119">
        <f t="shared" si="3"/>
        <v>100</v>
      </c>
    </row>
    <row r="51" spans="2:8" x14ac:dyDescent="0.25">
      <c r="B51" s="81" t="s">
        <v>115</v>
      </c>
      <c r="C51" s="113">
        <v>731.64</v>
      </c>
      <c r="D51" s="113"/>
      <c r="E51" s="113">
        <v>2341.11</v>
      </c>
      <c r="F51" s="114">
        <v>2341.11</v>
      </c>
      <c r="G51" s="119">
        <f t="shared" si="17"/>
        <v>319.98113826472036</v>
      </c>
      <c r="H51" s="119">
        <f t="shared" si="3"/>
        <v>100</v>
      </c>
    </row>
    <row r="52" spans="2:8" x14ac:dyDescent="0.25">
      <c r="B52" s="81" t="s">
        <v>218</v>
      </c>
      <c r="C52" s="113"/>
      <c r="D52" s="113"/>
      <c r="E52" s="113">
        <v>258.11</v>
      </c>
      <c r="F52" s="114">
        <v>258.11</v>
      </c>
      <c r="G52" s="119" t="e">
        <f t="shared" si="17"/>
        <v>#DIV/0!</v>
      </c>
      <c r="H52" s="119">
        <f>F52/E52*100</f>
        <v>100</v>
      </c>
    </row>
    <row r="53" spans="2:8" s="25" customFormat="1" x14ac:dyDescent="0.25">
      <c r="B53" s="80" t="s">
        <v>116</v>
      </c>
      <c r="C53" s="112">
        <f>C54+C55</f>
        <v>9331.3100000000013</v>
      </c>
      <c r="D53" s="112">
        <f t="shared" ref="D53:F53" si="24">D54+D55</f>
        <v>0</v>
      </c>
      <c r="E53" s="112">
        <f t="shared" si="24"/>
        <v>14434.220000000001</v>
      </c>
      <c r="F53" s="112">
        <f t="shared" si="24"/>
        <v>14434.220000000001</v>
      </c>
      <c r="G53" s="119">
        <f t="shared" si="17"/>
        <v>154.68589083419155</v>
      </c>
      <c r="H53" s="119">
        <f t="shared" si="3"/>
        <v>100</v>
      </c>
    </row>
    <row r="54" spans="2:8" x14ac:dyDescent="0.25">
      <c r="B54" s="81" t="s">
        <v>117</v>
      </c>
      <c r="C54" s="113">
        <v>6049.93</v>
      </c>
      <c r="D54" s="113"/>
      <c r="E54" s="113">
        <v>8583.6200000000008</v>
      </c>
      <c r="F54" s="114">
        <v>8583.6200000000008</v>
      </c>
      <c r="G54" s="119">
        <f t="shared" si="17"/>
        <v>141.87965811174678</v>
      </c>
      <c r="H54" s="119">
        <f t="shared" si="3"/>
        <v>100</v>
      </c>
    </row>
    <row r="55" spans="2:8" x14ac:dyDescent="0.25">
      <c r="B55" s="81" t="s">
        <v>242</v>
      </c>
      <c r="C55" s="113">
        <v>3281.38</v>
      </c>
      <c r="D55" s="113"/>
      <c r="E55" s="113">
        <v>5850.6</v>
      </c>
      <c r="F55" s="114">
        <v>5850.6</v>
      </c>
      <c r="G55" s="119">
        <f t="shared" si="17"/>
        <v>178.29693604520048</v>
      </c>
      <c r="H55" s="119">
        <f t="shared" si="3"/>
        <v>100</v>
      </c>
    </row>
    <row r="56" spans="2:8" s="25" customFormat="1" ht="28.5" x14ac:dyDescent="0.25">
      <c r="B56" s="80" t="s">
        <v>119</v>
      </c>
      <c r="C56" s="112">
        <f>C57</f>
        <v>951198.97</v>
      </c>
      <c r="D56" s="112">
        <f t="shared" ref="D56:F56" si="25">D57</f>
        <v>0</v>
      </c>
      <c r="E56" s="112">
        <f t="shared" si="25"/>
        <v>1116306.58</v>
      </c>
      <c r="F56" s="112">
        <f t="shared" si="25"/>
        <v>1076433.4099999999</v>
      </c>
      <c r="G56" s="119">
        <f t="shared" si="17"/>
        <v>113.16595622470027</v>
      </c>
      <c r="H56" s="119">
        <f t="shared" si="3"/>
        <v>96.428116548412703</v>
      </c>
    </row>
    <row r="57" spans="2:8" s="25" customFormat="1" x14ac:dyDescent="0.25">
      <c r="B57" s="81" t="s">
        <v>118</v>
      </c>
      <c r="C57" s="113">
        <v>951198.97</v>
      </c>
      <c r="D57" s="113"/>
      <c r="E57" s="113">
        <v>1116306.58</v>
      </c>
      <c r="F57" s="113">
        <v>1076433.4099999999</v>
      </c>
      <c r="G57" s="119">
        <f t="shared" si="17"/>
        <v>113.16595622470027</v>
      </c>
      <c r="H57" s="119">
        <f t="shared" si="3"/>
        <v>96.428116548412703</v>
      </c>
    </row>
    <row r="58" spans="2:8" s="25" customFormat="1" x14ac:dyDescent="0.25">
      <c r="B58" s="86" t="s">
        <v>199</v>
      </c>
      <c r="C58" s="111">
        <f>C60</f>
        <v>0</v>
      </c>
      <c r="D58" s="111">
        <f t="shared" ref="D58:F58" si="26">D60</f>
        <v>1211.97</v>
      </c>
      <c r="E58" s="111">
        <f>E59+E60</f>
        <v>1524.35</v>
      </c>
      <c r="F58" s="111">
        <f t="shared" si="26"/>
        <v>1124.67</v>
      </c>
      <c r="G58" s="118" t="e">
        <f t="shared" si="17"/>
        <v>#DIV/0!</v>
      </c>
      <c r="H58" s="118">
        <f t="shared" si="3"/>
        <v>73.780299799914729</v>
      </c>
    </row>
    <row r="59" spans="2:8" s="25" customFormat="1" x14ac:dyDescent="0.25">
      <c r="B59" s="84" t="s">
        <v>217</v>
      </c>
      <c r="C59" s="113"/>
      <c r="D59" s="113"/>
      <c r="E59" s="113">
        <v>312.38</v>
      </c>
      <c r="F59" s="113">
        <v>0</v>
      </c>
      <c r="G59" s="120" t="e">
        <f t="shared" si="17"/>
        <v>#DIV/0!</v>
      </c>
      <c r="H59" s="120">
        <f>F59/E59*100</f>
        <v>0</v>
      </c>
    </row>
    <row r="60" spans="2:8" s="25" customFormat="1" ht="28.5" x14ac:dyDescent="0.25">
      <c r="B60" s="81" t="s">
        <v>200</v>
      </c>
      <c r="C60" s="112"/>
      <c r="D60" s="113">
        <v>1211.97</v>
      </c>
      <c r="E60" s="112">
        <v>1211.97</v>
      </c>
      <c r="F60" s="112">
        <v>1124.67</v>
      </c>
      <c r="G60" s="119" t="e">
        <f t="shared" si="17"/>
        <v>#DIV/0!</v>
      </c>
      <c r="H60" s="119">
        <f>F60/E60*100</f>
        <v>92.796851407213055</v>
      </c>
    </row>
    <row r="61" spans="2:8" s="25" customFormat="1" ht="28.5" x14ac:dyDescent="0.25">
      <c r="B61" s="86" t="s">
        <v>201</v>
      </c>
      <c r="C61" s="111">
        <f>C62</f>
        <v>0</v>
      </c>
      <c r="D61" s="111">
        <f t="shared" ref="D61:F61" si="27">D62</f>
        <v>0</v>
      </c>
      <c r="E61" s="111">
        <f t="shared" si="27"/>
        <v>2063.52</v>
      </c>
      <c r="F61" s="111">
        <f t="shared" si="27"/>
        <v>0</v>
      </c>
      <c r="G61" s="118" t="e">
        <f t="shared" si="17"/>
        <v>#DIV/0!</v>
      </c>
      <c r="H61" s="118">
        <f>F61/E61*100</f>
        <v>0</v>
      </c>
    </row>
    <row r="62" spans="2:8" ht="28.5" x14ac:dyDescent="0.25">
      <c r="B62" s="81" t="s">
        <v>202</v>
      </c>
      <c r="C62" s="113"/>
      <c r="D62" s="113"/>
      <c r="E62" s="113">
        <v>2063.52</v>
      </c>
      <c r="F62" s="115">
        <v>0</v>
      </c>
      <c r="G62" s="119" t="e">
        <f t="shared" si="17"/>
        <v>#DIV/0!</v>
      </c>
      <c r="H62" s="119">
        <f t="shared" si="3"/>
        <v>0</v>
      </c>
    </row>
    <row r="63" spans="2:8" x14ac:dyDescent="0.25">
      <c r="B63" s="64"/>
    </row>
  </sheetData>
  <mergeCells count="1">
    <mergeCell ref="B2:H2"/>
  </mergeCells>
  <pageMargins left="0.7" right="0.7" top="0.75" bottom="0.75" header="0.3" footer="0.3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9"/>
  <sheetViews>
    <sheetView workbookViewId="0">
      <selection activeCell="B1" sqref="B1:H9"/>
    </sheetView>
  </sheetViews>
  <sheetFormatPr defaultRowHeight="15" x14ac:dyDescent="0.25"/>
  <cols>
    <col min="1" max="1" width="1.28515625" customWidth="1"/>
    <col min="2" max="2" width="37.7109375" customWidth="1"/>
    <col min="3" max="3" width="25.28515625" customWidth="1"/>
    <col min="4" max="4" width="25.28515625" hidden="1" customWidth="1"/>
    <col min="5" max="6" width="25.28515625" customWidth="1"/>
    <col min="7" max="8" width="15.7109375" customWidth="1"/>
  </cols>
  <sheetData>
    <row r="1" spans="2:8" ht="18" x14ac:dyDescent="0.25">
      <c r="B1" s="1"/>
      <c r="C1" s="1"/>
      <c r="D1" s="1"/>
      <c r="E1" s="1"/>
      <c r="F1" s="2"/>
      <c r="G1" s="2"/>
      <c r="H1" s="2"/>
    </row>
    <row r="2" spans="2:8" ht="15.75" customHeight="1" x14ac:dyDescent="0.25">
      <c r="B2" s="164" t="s">
        <v>26</v>
      </c>
      <c r="C2" s="164"/>
      <c r="D2" s="164"/>
      <c r="E2" s="164"/>
      <c r="F2" s="164"/>
      <c r="G2" s="164"/>
      <c r="H2" s="164"/>
    </row>
    <row r="3" spans="2:8" ht="18" x14ac:dyDescent="0.25">
      <c r="B3" s="1"/>
      <c r="C3" s="1"/>
      <c r="D3" s="1"/>
      <c r="E3" s="1"/>
      <c r="F3" s="2"/>
      <c r="G3" s="2"/>
      <c r="H3" s="2"/>
    </row>
    <row r="4" spans="2:8" s="58" customFormat="1" ht="25.5" x14ac:dyDescent="0.25">
      <c r="B4" s="57" t="s">
        <v>6</v>
      </c>
      <c r="C4" s="57" t="s">
        <v>220</v>
      </c>
      <c r="D4" s="57" t="s">
        <v>174</v>
      </c>
      <c r="E4" s="57" t="s">
        <v>212</v>
      </c>
      <c r="F4" s="57" t="s">
        <v>221</v>
      </c>
      <c r="G4" s="57" t="s">
        <v>11</v>
      </c>
      <c r="H4" s="57" t="s">
        <v>28</v>
      </c>
    </row>
    <row r="5" spans="2:8" s="58" customFormat="1" x14ac:dyDescent="0.25">
      <c r="B5" s="57">
        <v>1</v>
      </c>
      <c r="C5" s="57">
        <v>2</v>
      </c>
      <c r="D5" s="57">
        <v>3</v>
      </c>
      <c r="E5" s="57">
        <v>4</v>
      </c>
      <c r="F5" s="57">
        <v>5</v>
      </c>
      <c r="G5" s="57" t="s">
        <v>13</v>
      </c>
      <c r="H5" s="57" t="s">
        <v>14</v>
      </c>
    </row>
    <row r="6" spans="2:8" s="40" customFormat="1" ht="15.75" customHeight="1" x14ac:dyDescent="0.25">
      <c r="B6" s="37" t="s">
        <v>23</v>
      </c>
      <c r="C6" s="39">
        <f>C7</f>
        <v>1111095.67</v>
      </c>
      <c r="D6" s="39">
        <f t="shared" ref="D6:F6" si="0">D7</f>
        <v>1103896.93</v>
      </c>
      <c r="E6" s="39">
        <f t="shared" si="0"/>
        <v>1269461.4300000002</v>
      </c>
      <c r="F6" s="39">
        <f t="shared" si="0"/>
        <v>1225823.46</v>
      </c>
      <c r="G6" s="103">
        <f>F6/C6*100</f>
        <v>110.32564459548296</v>
      </c>
      <c r="H6" s="103">
        <f>F6/E6*100</f>
        <v>96.562481618681389</v>
      </c>
    </row>
    <row r="7" spans="2:8" s="42" customFormat="1" ht="15.75" customHeight="1" x14ac:dyDescent="0.25">
      <c r="B7" s="38" t="s">
        <v>121</v>
      </c>
      <c r="C7" s="41">
        <f>C8+C9</f>
        <v>1111095.67</v>
      </c>
      <c r="D7" s="41">
        <f t="shared" ref="D7:F7" si="1">D8+D9</f>
        <v>1103896.93</v>
      </c>
      <c r="E7" s="41">
        <f>E8+E9</f>
        <v>1269461.4300000002</v>
      </c>
      <c r="F7" s="41">
        <f t="shared" si="1"/>
        <v>1225823.46</v>
      </c>
      <c r="G7" s="104">
        <f t="shared" ref="G7:G9" si="2">F7/C7*100</f>
        <v>110.32564459548296</v>
      </c>
      <c r="H7" s="104">
        <f t="shared" ref="H7:H9" si="3">F7/E7*100</f>
        <v>96.562481618681389</v>
      </c>
    </row>
    <row r="8" spans="2:8" x14ac:dyDescent="0.25">
      <c r="B8" s="9" t="s">
        <v>122</v>
      </c>
      <c r="C8" s="31">
        <v>1041050.22</v>
      </c>
      <c r="D8" s="31">
        <v>1034384.11</v>
      </c>
      <c r="E8" s="31">
        <v>1186028.83</v>
      </c>
      <c r="F8" s="32">
        <v>1142761.1299999999</v>
      </c>
      <c r="G8" s="105">
        <f t="shared" si="2"/>
        <v>109.7700291538289</v>
      </c>
      <c r="H8" s="105">
        <f t="shared" si="3"/>
        <v>96.351884633360868</v>
      </c>
    </row>
    <row r="9" spans="2:8" x14ac:dyDescent="0.25">
      <c r="B9" s="23" t="s">
        <v>123</v>
      </c>
      <c r="C9" s="31">
        <v>70045.45</v>
      </c>
      <c r="D9" s="31">
        <v>69512.820000000007</v>
      </c>
      <c r="E9" s="31">
        <v>83432.600000000006</v>
      </c>
      <c r="F9" s="32">
        <v>83062.33</v>
      </c>
      <c r="G9" s="105">
        <f t="shared" si="2"/>
        <v>118.58347687108871</v>
      </c>
      <c r="H9" s="105">
        <f t="shared" si="3"/>
        <v>99.556204649022078</v>
      </c>
    </row>
  </sheetData>
  <mergeCells count="1">
    <mergeCell ref="B2:H2"/>
  </mergeCells>
  <pageMargins left="0.7" right="0.7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72"/>
  <sheetViews>
    <sheetView tabSelected="1" workbookViewId="0">
      <selection activeCell="B1" sqref="B1:I253"/>
    </sheetView>
  </sheetViews>
  <sheetFormatPr defaultRowHeight="15" x14ac:dyDescent="0.25"/>
  <cols>
    <col min="2" max="2" width="7.42578125" bestFit="1" customWidth="1"/>
    <col min="3" max="3" width="8.42578125" customWidth="1"/>
    <col min="4" max="4" width="3.28515625" customWidth="1"/>
    <col min="5" max="5" width="45.7109375" customWidth="1"/>
    <col min="6" max="6" width="25.28515625" hidden="1" customWidth="1"/>
    <col min="7" max="8" width="25.28515625" customWidth="1"/>
    <col min="9" max="9" width="15.7109375" customWidth="1"/>
  </cols>
  <sheetData>
    <row r="1" spans="1:9" ht="18" x14ac:dyDescent="0.25">
      <c r="B1" s="1"/>
      <c r="C1" s="1"/>
      <c r="D1" s="1"/>
      <c r="E1" s="1"/>
      <c r="F1" s="1"/>
      <c r="G1" s="1"/>
      <c r="H1" s="1"/>
      <c r="I1" s="2"/>
    </row>
    <row r="2" spans="1:9" ht="18" customHeight="1" x14ac:dyDescent="0.25">
      <c r="B2" s="164" t="s">
        <v>8</v>
      </c>
      <c r="C2" s="189"/>
      <c r="D2" s="189"/>
      <c r="E2" s="189"/>
      <c r="F2" s="189"/>
      <c r="G2" s="189"/>
      <c r="H2" s="189"/>
      <c r="I2" s="189"/>
    </row>
    <row r="3" spans="1:9" ht="18" x14ac:dyDescent="0.25">
      <c r="A3" s="65"/>
      <c r="B3" s="66"/>
      <c r="C3" s="66"/>
      <c r="D3" s="66"/>
      <c r="E3" s="66"/>
      <c r="F3" s="66"/>
      <c r="G3" s="66"/>
      <c r="H3" s="66"/>
      <c r="I3" s="67"/>
    </row>
    <row r="4" spans="1:9" ht="15.75" x14ac:dyDescent="0.25">
      <c r="A4" s="65"/>
      <c r="B4" s="190" t="s">
        <v>169</v>
      </c>
      <c r="C4" s="190"/>
      <c r="D4" s="190"/>
      <c r="E4" s="190"/>
      <c r="F4" s="190"/>
      <c r="G4" s="190"/>
      <c r="H4" s="190"/>
      <c r="I4" s="190"/>
    </row>
    <row r="5" spans="1:9" ht="18" x14ac:dyDescent="0.25">
      <c r="A5" s="65"/>
      <c r="B5" s="66"/>
      <c r="C5" s="66"/>
      <c r="D5" s="66"/>
      <c r="E5" s="66"/>
      <c r="F5" s="66"/>
      <c r="G5" s="66"/>
      <c r="H5" s="66"/>
      <c r="I5" s="67"/>
    </row>
    <row r="6" spans="1:9" ht="30" x14ac:dyDescent="0.25">
      <c r="A6" s="65"/>
      <c r="B6" s="191" t="s">
        <v>6</v>
      </c>
      <c r="C6" s="192"/>
      <c r="D6" s="192"/>
      <c r="E6" s="193"/>
      <c r="F6" s="121" t="s">
        <v>174</v>
      </c>
      <c r="G6" s="121" t="s">
        <v>222</v>
      </c>
      <c r="H6" s="121" t="s">
        <v>235</v>
      </c>
      <c r="I6" s="121" t="s">
        <v>28</v>
      </c>
    </row>
    <row r="7" spans="1:9" s="21" customFormat="1" ht="15.75" customHeight="1" x14ac:dyDescent="0.2">
      <c r="A7" s="68"/>
      <c r="B7" s="191">
        <v>1</v>
      </c>
      <c r="C7" s="192"/>
      <c r="D7" s="192"/>
      <c r="E7" s="193"/>
      <c r="F7" s="121">
        <v>2</v>
      </c>
      <c r="G7" s="121">
        <v>3</v>
      </c>
      <c r="H7" s="121">
        <v>4</v>
      </c>
      <c r="I7" s="121" t="s">
        <v>27</v>
      </c>
    </row>
    <row r="8" spans="1:9" s="21" customFormat="1" ht="15.75" customHeight="1" x14ac:dyDescent="0.2">
      <c r="A8" s="68"/>
      <c r="B8" s="181" t="s">
        <v>240</v>
      </c>
      <c r="C8" s="182"/>
      <c r="D8" s="183"/>
      <c r="E8" s="122" t="s">
        <v>241</v>
      </c>
      <c r="F8" s="123"/>
      <c r="G8" s="141">
        <f>G9+G139</f>
        <v>1269461.4300000002</v>
      </c>
      <c r="H8" s="141">
        <f>H9+H139</f>
        <v>1225823.46</v>
      </c>
      <c r="I8" s="141">
        <f>H8/G8*100</f>
        <v>96.562481618681389</v>
      </c>
    </row>
    <row r="9" spans="1:9" s="48" customFormat="1" ht="21" customHeight="1" x14ac:dyDescent="0.25">
      <c r="A9" s="69"/>
      <c r="B9" s="181">
        <v>4030</v>
      </c>
      <c r="C9" s="182"/>
      <c r="D9" s="183"/>
      <c r="E9" s="122" t="s">
        <v>124</v>
      </c>
      <c r="F9" s="124">
        <v>1034384.11</v>
      </c>
      <c r="G9" s="142">
        <v>1186028.83</v>
      </c>
      <c r="H9" s="142">
        <v>1142761.1299999999</v>
      </c>
      <c r="I9" s="142">
        <f>H9/G9*100</f>
        <v>96.351884633360868</v>
      </c>
    </row>
    <row r="10" spans="1:9" s="47" customFormat="1" ht="20.25" customHeight="1" x14ac:dyDescent="0.25">
      <c r="A10" s="69"/>
      <c r="B10" s="181" t="s">
        <v>125</v>
      </c>
      <c r="C10" s="182"/>
      <c r="D10" s="183"/>
      <c r="E10" s="125" t="s">
        <v>126</v>
      </c>
      <c r="F10" s="124">
        <v>987518.79</v>
      </c>
      <c r="G10" s="142">
        <v>1125840.76</v>
      </c>
      <c r="H10" s="142">
        <v>1086123.8799999999</v>
      </c>
      <c r="I10" s="142">
        <f t="shared" ref="I10:I72" si="0">H10/G10*100</f>
        <v>96.472247105354398</v>
      </c>
    </row>
    <row r="11" spans="1:9" s="45" customFormat="1" ht="17.25" customHeight="1" x14ac:dyDescent="0.25">
      <c r="A11" s="69"/>
      <c r="B11" s="181" t="s">
        <v>127</v>
      </c>
      <c r="C11" s="182"/>
      <c r="D11" s="182"/>
      <c r="E11" s="183"/>
      <c r="F11" s="124">
        <f>F12+F23</f>
        <v>398.7</v>
      </c>
      <c r="G11" s="143">
        <v>828.06</v>
      </c>
      <c r="H11" s="143">
        <v>172.35</v>
      </c>
      <c r="I11" s="142">
        <f t="shared" si="0"/>
        <v>20.813709151510761</v>
      </c>
    </row>
    <row r="12" spans="1:9" s="45" customFormat="1" ht="16.5" customHeight="1" x14ac:dyDescent="0.25">
      <c r="A12" s="69"/>
      <c r="B12" s="181" t="s">
        <v>128</v>
      </c>
      <c r="C12" s="182"/>
      <c r="D12" s="182"/>
      <c r="E12" s="183"/>
      <c r="F12" s="124">
        <f>F14</f>
        <v>398.7</v>
      </c>
      <c r="G12" s="143">
        <v>828.06</v>
      </c>
      <c r="H12" s="143">
        <v>172.35</v>
      </c>
      <c r="I12" s="142">
        <f t="shared" si="0"/>
        <v>20.813709151510761</v>
      </c>
    </row>
    <row r="13" spans="1:9" s="43" customFormat="1" ht="19.5" customHeight="1" x14ac:dyDescent="0.25">
      <c r="A13" s="70"/>
      <c r="B13" s="177" t="s">
        <v>129</v>
      </c>
      <c r="C13" s="178"/>
      <c r="D13" s="178"/>
      <c r="E13" s="179"/>
      <c r="F13" s="126">
        <v>398.7</v>
      </c>
      <c r="G13" s="143">
        <f>G14</f>
        <v>0.3</v>
      </c>
      <c r="H13" s="143">
        <v>0</v>
      </c>
      <c r="I13" s="142">
        <f t="shared" si="0"/>
        <v>0</v>
      </c>
    </row>
    <row r="14" spans="1:9" s="44" customFormat="1" ht="18" customHeight="1" x14ac:dyDescent="0.25">
      <c r="A14" s="69"/>
      <c r="B14" s="181">
        <v>32</v>
      </c>
      <c r="C14" s="182"/>
      <c r="D14" s="183"/>
      <c r="E14" s="122" t="s">
        <v>10</v>
      </c>
      <c r="F14" s="124">
        <v>398.7</v>
      </c>
      <c r="G14" s="143">
        <v>0.3</v>
      </c>
      <c r="H14" s="143">
        <v>0</v>
      </c>
      <c r="I14" s="142">
        <f t="shared" si="0"/>
        <v>0</v>
      </c>
    </row>
    <row r="15" spans="1:9" s="44" customFormat="1" ht="15.75" customHeight="1" x14ac:dyDescent="0.25">
      <c r="A15" s="69"/>
      <c r="B15" s="181">
        <v>322</v>
      </c>
      <c r="C15" s="182"/>
      <c r="D15" s="183"/>
      <c r="E15" s="122" t="s">
        <v>66</v>
      </c>
      <c r="F15" s="124">
        <f>F16</f>
        <v>0</v>
      </c>
      <c r="G15" s="143"/>
      <c r="H15" s="143">
        <f t="shared" ref="H15" si="1">H16</f>
        <v>0</v>
      </c>
      <c r="I15" s="142" t="e">
        <f t="shared" si="0"/>
        <v>#DIV/0!</v>
      </c>
    </row>
    <row r="16" spans="1:9" s="29" customFormat="1" ht="15" customHeight="1" x14ac:dyDescent="0.25">
      <c r="A16" s="70"/>
      <c r="B16" s="127">
        <v>3225</v>
      </c>
      <c r="C16" s="128"/>
      <c r="D16" s="129"/>
      <c r="E16" s="130" t="s">
        <v>130</v>
      </c>
      <c r="F16" s="126"/>
      <c r="G16" s="144"/>
      <c r="H16" s="144"/>
      <c r="I16" s="142" t="e">
        <f t="shared" si="0"/>
        <v>#DIV/0!</v>
      </c>
    </row>
    <row r="17" spans="1:9" s="44" customFormat="1" ht="15" customHeight="1" x14ac:dyDescent="0.25">
      <c r="A17" s="69"/>
      <c r="B17" s="131">
        <v>323</v>
      </c>
      <c r="C17" s="132"/>
      <c r="D17" s="122"/>
      <c r="E17" s="125" t="s">
        <v>73</v>
      </c>
      <c r="F17" s="124">
        <f>F18+F19</f>
        <v>0</v>
      </c>
      <c r="G17" s="143"/>
      <c r="H17" s="143">
        <f t="shared" ref="H17" si="2">H18+H19</f>
        <v>0</v>
      </c>
      <c r="I17" s="142" t="e">
        <f t="shared" si="0"/>
        <v>#DIV/0!</v>
      </c>
    </row>
    <row r="18" spans="1:9" s="29" customFormat="1" ht="15" customHeight="1" x14ac:dyDescent="0.25">
      <c r="A18" s="70"/>
      <c r="B18" s="127">
        <v>3231</v>
      </c>
      <c r="C18" s="128"/>
      <c r="D18" s="129"/>
      <c r="E18" s="130" t="s">
        <v>74</v>
      </c>
      <c r="F18" s="126"/>
      <c r="G18" s="144"/>
      <c r="H18" s="144"/>
      <c r="I18" s="142" t="e">
        <f t="shared" si="0"/>
        <v>#DIV/0!</v>
      </c>
    </row>
    <row r="19" spans="1:9" s="29" customFormat="1" ht="15" customHeight="1" x14ac:dyDescent="0.25">
      <c r="A19" s="70"/>
      <c r="B19" s="127">
        <v>3234</v>
      </c>
      <c r="C19" s="128"/>
      <c r="D19" s="129"/>
      <c r="E19" s="130" t="s">
        <v>77</v>
      </c>
      <c r="F19" s="126"/>
      <c r="G19" s="144"/>
      <c r="H19" s="144"/>
      <c r="I19" s="142" t="e">
        <f t="shared" si="0"/>
        <v>#DIV/0!</v>
      </c>
    </row>
    <row r="20" spans="1:9" s="44" customFormat="1" ht="15" customHeight="1" x14ac:dyDescent="0.25">
      <c r="A20" s="69"/>
      <c r="B20" s="131">
        <v>329</v>
      </c>
      <c r="C20" s="132"/>
      <c r="D20" s="122"/>
      <c r="E20" s="125" t="s">
        <v>84</v>
      </c>
      <c r="F20" s="124">
        <f>F21+F22</f>
        <v>0</v>
      </c>
      <c r="G20" s="143"/>
      <c r="H20" s="143">
        <f t="shared" ref="H20" si="3">H21+H22</f>
        <v>0</v>
      </c>
      <c r="I20" s="142" t="e">
        <f t="shared" si="0"/>
        <v>#DIV/0!</v>
      </c>
    </row>
    <row r="21" spans="1:9" s="29" customFormat="1" ht="15" customHeight="1" x14ac:dyDescent="0.25">
      <c r="A21" s="70"/>
      <c r="B21" s="127">
        <v>3295</v>
      </c>
      <c r="C21" s="128"/>
      <c r="D21" s="129"/>
      <c r="E21" s="130" t="s">
        <v>89</v>
      </c>
      <c r="F21" s="126"/>
      <c r="G21" s="144"/>
      <c r="H21" s="144"/>
      <c r="I21" s="142" t="e">
        <f t="shared" si="0"/>
        <v>#DIV/0!</v>
      </c>
    </row>
    <row r="22" spans="1:9" s="29" customFormat="1" ht="15" customHeight="1" x14ac:dyDescent="0.25">
      <c r="A22" s="70"/>
      <c r="B22" s="127">
        <v>3299</v>
      </c>
      <c r="C22" s="128"/>
      <c r="D22" s="129"/>
      <c r="E22" s="130" t="s">
        <v>84</v>
      </c>
      <c r="F22" s="126"/>
      <c r="G22" s="144"/>
      <c r="H22" s="144"/>
      <c r="I22" s="142" t="e">
        <f t="shared" si="0"/>
        <v>#DIV/0!</v>
      </c>
    </row>
    <row r="23" spans="1:9" s="44" customFormat="1" ht="18" customHeight="1" x14ac:dyDescent="0.25">
      <c r="A23" s="69"/>
      <c r="B23" s="131">
        <v>34</v>
      </c>
      <c r="C23" s="132"/>
      <c r="D23" s="122"/>
      <c r="E23" s="122" t="s">
        <v>90</v>
      </c>
      <c r="F23" s="124">
        <f>F24</f>
        <v>0</v>
      </c>
      <c r="G23" s="143"/>
      <c r="H23" s="143">
        <f t="shared" ref="H23:H24" si="4">H24</f>
        <v>0</v>
      </c>
      <c r="I23" s="142" t="e">
        <f t="shared" si="0"/>
        <v>#DIV/0!</v>
      </c>
    </row>
    <row r="24" spans="1:9" s="44" customFormat="1" ht="18" customHeight="1" x14ac:dyDescent="0.25">
      <c r="A24" s="69"/>
      <c r="B24" s="131">
        <v>343</v>
      </c>
      <c r="C24" s="132"/>
      <c r="D24" s="122"/>
      <c r="E24" s="125" t="s">
        <v>91</v>
      </c>
      <c r="F24" s="124">
        <f>F25</f>
        <v>0</v>
      </c>
      <c r="G24" s="143"/>
      <c r="H24" s="143">
        <f t="shared" si="4"/>
        <v>0</v>
      </c>
      <c r="I24" s="142" t="e">
        <f t="shared" si="0"/>
        <v>#DIV/0!</v>
      </c>
    </row>
    <row r="25" spans="1:9" s="44" customFormat="1" ht="18" customHeight="1" x14ac:dyDescent="0.25">
      <c r="A25" s="69"/>
      <c r="B25" s="127">
        <v>3431</v>
      </c>
      <c r="C25" s="132"/>
      <c r="D25" s="122"/>
      <c r="E25" s="130" t="s">
        <v>92</v>
      </c>
      <c r="F25" s="124"/>
      <c r="G25" s="143"/>
      <c r="H25" s="143"/>
      <c r="I25" s="142" t="e">
        <f t="shared" si="0"/>
        <v>#DIV/0!</v>
      </c>
    </row>
    <row r="26" spans="1:9" s="43" customFormat="1" ht="18" customHeight="1" x14ac:dyDescent="0.25">
      <c r="A26" s="70"/>
      <c r="B26" s="177" t="s">
        <v>131</v>
      </c>
      <c r="C26" s="178"/>
      <c r="D26" s="178"/>
      <c r="E26" s="179"/>
      <c r="F26" s="126">
        <v>687.04</v>
      </c>
      <c r="G26" s="143">
        <v>827.76</v>
      </c>
      <c r="H26" s="143">
        <v>172.35</v>
      </c>
      <c r="I26" s="142">
        <f t="shared" si="0"/>
        <v>20.821252536967236</v>
      </c>
    </row>
    <row r="27" spans="1:9" s="44" customFormat="1" ht="18" customHeight="1" x14ac:dyDescent="0.25">
      <c r="A27" s="69"/>
      <c r="B27" s="181">
        <v>32</v>
      </c>
      <c r="C27" s="182"/>
      <c r="D27" s="183"/>
      <c r="E27" s="122" t="s">
        <v>10</v>
      </c>
      <c r="F27" s="124">
        <v>687.04</v>
      </c>
      <c r="G27" s="143">
        <v>797.76</v>
      </c>
      <c r="H27" s="143">
        <v>172.35</v>
      </c>
      <c r="I27" s="142">
        <f t="shared" si="0"/>
        <v>21.604241877256317</v>
      </c>
    </row>
    <row r="28" spans="1:9" s="44" customFormat="1" ht="18" customHeight="1" x14ac:dyDescent="0.25">
      <c r="A28" s="69"/>
      <c r="B28" s="181">
        <v>321</v>
      </c>
      <c r="C28" s="182"/>
      <c r="D28" s="183"/>
      <c r="E28" s="122" t="s">
        <v>21</v>
      </c>
      <c r="F28" s="124">
        <f>F29</f>
        <v>0</v>
      </c>
      <c r="G28" s="143"/>
      <c r="H28" s="143"/>
      <c r="I28" s="142" t="e">
        <f t="shared" si="0"/>
        <v>#DIV/0!</v>
      </c>
    </row>
    <row r="29" spans="1:9" s="44" customFormat="1" ht="18" customHeight="1" x14ac:dyDescent="0.25">
      <c r="A29" s="69"/>
      <c r="B29" s="127">
        <v>3211</v>
      </c>
      <c r="C29" s="132"/>
      <c r="D29" s="122"/>
      <c r="E29" s="129" t="s">
        <v>22</v>
      </c>
      <c r="F29" s="124"/>
      <c r="G29" s="143"/>
      <c r="H29" s="143"/>
      <c r="I29" s="142" t="e">
        <f t="shared" si="0"/>
        <v>#DIV/0!</v>
      </c>
    </row>
    <row r="30" spans="1:9" s="44" customFormat="1" ht="18" customHeight="1" x14ac:dyDescent="0.25">
      <c r="A30" s="69"/>
      <c r="B30" s="131">
        <v>34</v>
      </c>
      <c r="C30" s="132"/>
      <c r="D30" s="122"/>
      <c r="E30" s="122" t="s">
        <v>90</v>
      </c>
      <c r="F30" s="124">
        <f>F31</f>
        <v>0</v>
      </c>
      <c r="G30" s="143">
        <v>30</v>
      </c>
      <c r="H30" s="143">
        <v>0</v>
      </c>
      <c r="I30" s="142">
        <f t="shared" si="0"/>
        <v>0</v>
      </c>
    </row>
    <row r="31" spans="1:9" s="44" customFormat="1" ht="18" customHeight="1" x14ac:dyDescent="0.25">
      <c r="A31" s="69"/>
      <c r="B31" s="131">
        <v>343</v>
      </c>
      <c r="C31" s="132"/>
      <c r="D31" s="122"/>
      <c r="E31" s="125" t="s">
        <v>91</v>
      </c>
      <c r="F31" s="124">
        <f>F32</f>
        <v>0</v>
      </c>
      <c r="G31" s="143"/>
      <c r="H31" s="143"/>
      <c r="I31" s="142" t="e">
        <f t="shared" si="0"/>
        <v>#DIV/0!</v>
      </c>
    </row>
    <row r="32" spans="1:9" s="44" customFormat="1" ht="18" customHeight="1" x14ac:dyDescent="0.25">
      <c r="A32" s="69"/>
      <c r="B32" s="127">
        <v>3431</v>
      </c>
      <c r="C32" s="132"/>
      <c r="D32" s="122"/>
      <c r="E32" s="130" t="s">
        <v>92</v>
      </c>
      <c r="F32" s="124"/>
      <c r="G32" s="143"/>
      <c r="H32" s="143"/>
      <c r="I32" s="142" t="e">
        <f t="shared" si="0"/>
        <v>#DIV/0!</v>
      </c>
    </row>
    <row r="33" spans="1:9" s="45" customFormat="1" ht="18" customHeight="1" x14ac:dyDescent="0.25">
      <c r="A33" s="69"/>
      <c r="B33" s="181" t="s">
        <v>132</v>
      </c>
      <c r="C33" s="182"/>
      <c r="D33" s="182"/>
      <c r="E33" s="183"/>
      <c r="F33" s="124"/>
      <c r="G33" s="142">
        <v>50600.32</v>
      </c>
      <c r="H33" s="142">
        <v>50557.71</v>
      </c>
      <c r="I33" s="142">
        <f t="shared" si="0"/>
        <v>99.915791046380733</v>
      </c>
    </row>
    <row r="34" spans="1:9" s="45" customFormat="1" ht="18" customHeight="1" x14ac:dyDescent="0.25">
      <c r="A34" s="69"/>
      <c r="B34" s="181" t="s">
        <v>133</v>
      </c>
      <c r="C34" s="182"/>
      <c r="D34" s="182"/>
      <c r="E34" s="183"/>
      <c r="F34" s="124"/>
      <c r="G34" s="142">
        <v>50142.41</v>
      </c>
      <c r="H34" s="142">
        <v>50099.8</v>
      </c>
      <c r="I34" s="142">
        <f t="shared" si="0"/>
        <v>99.915022034242071</v>
      </c>
    </row>
    <row r="35" spans="1:9" s="45" customFormat="1" ht="18" customHeight="1" x14ac:dyDescent="0.25">
      <c r="A35" s="69"/>
      <c r="B35" s="177" t="s">
        <v>134</v>
      </c>
      <c r="C35" s="178"/>
      <c r="D35" s="178"/>
      <c r="E35" s="179"/>
      <c r="F35" s="126">
        <v>54975.14</v>
      </c>
      <c r="G35" s="142">
        <v>50142.41</v>
      </c>
      <c r="H35" s="142">
        <v>50099.8</v>
      </c>
      <c r="I35" s="142">
        <f t="shared" si="0"/>
        <v>99.915022034242071</v>
      </c>
    </row>
    <row r="36" spans="1:9" s="44" customFormat="1" ht="15.75" customHeight="1" x14ac:dyDescent="0.25">
      <c r="A36" s="69"/>
      <c r="B36" s="181">
        <v>32</v>
      </c>
      <c r="C36" s="182"/>
      <c r="D36" s="183"/>
      <c r="E36" s="122" t="s">
        <v>10</v>
      </c>
      <c r="F36" s="124">
        <v>54475.14</v>
      </c>
      <c r="G36" s="142">
        <v>49622.41</v>
      </c>
      <c r="H36" s="142">
        <v>49622.41</v>
      </c>
      <c r="I36" s="142">
        <f t="shared" si="0"/>
        <v>100</v>
      </c>
    </row>
    <row r="37" spans="1:9" s="44" customFormat="1" ht="15.75" customHeight="1" x14ac:dyDescent="0.25">
      <c r="A37" s="69"/>
      <c r="B37" s="181">
        <v>321</v>
      </c>
      <c r="C37" s="182"/>
      <c r="D37" s="183"/>
      <c r="E37" s="122" t="s">
        <v>21</v>
      </c>
      <c r="F37" s="124">
        <f>F38+F39+F40+F41</f>
        <v>0</v>
      </c>
      <c r="G37" s="143"/>
      <c r="H37" s="143"/>
      <c r="I37" s="142" t="e">
        <f t="shared" si="0"/>
        <v>#DIV/0!</v>
      </c>
    </row>
    <row r="38" spans="1:9" s="29" customFormat="1" ht="15.75" customHeight="1" x14ac:dyDescent="0.25">
      <c r="A38" s="70"/>
      <c r="B38" s="127">
        <v>3211</v>
      </c>
      <c r="C38" s="128"/>
      <c r="D38" s="129"/>
      <c r="E38" s="129" t="s">
        <v>22</v>
      </c>
      <c r="F38" s="126"/>
      <c r="G38" s="144"/>
      <c r="H38" s="144"/>
      <c r="I38" s="142" t="e">
        <f t="shared" si="0"/>
        <v>#DIV/0!</v>
      </c>
    </row>
    <row r="39" spans="1:9" s="29" customFormat="1" ht="27.75" customHeight="1" x14ac:dyDescent="0.25">
      <c r="A39" s="70"/>
      <c r="B39" s="177">
        <v>3212</v>
      </c>
      <c r="C39" s="178"/>
      <c r="D39" s="179"/>
      <c r="E39" s="129" t="s">
        <v>63</v>
      </c>
      <c r="F39" s="126"/>
      <c r="G39" s="144"/>
      <c r="H39" s="144"/>
      <c r="I39" s="142" t="e">
        <f t="shared" si="0"/>
        <v>#DIV/0!</v>
      </c>
    </row>
    <row r="40" spans="1:9" s="29" customFormat="1" ht="14.25" customHeight="1" x14ac:dyDescent="0.25">
      <c r="A40" s="70"/>
      <c r="B40" s="127">
        <v>3213</v>
      </c>
      <c r="C40" s="128"/>
      <c r="D40" s="129"/>
      <c r="E40" s="129" t="s">
        <v>64</v>
      </c>
      <c r="F40" s="126"/>
      <c r="G40" s="144"/>
      <c r="H40" s="144"/>
      <c r="I40" s="142" t="e">
        <f t="shared" si="0"/>
        <v>#DIV/0!</v>
      </c>
    </row>
    <row r="41" spans="1:9" s="29" customFormat="1" ht="14.25" customHeight="1" x14ac:dyDescent="0.25">
      <c r="A41" s="70"/>
      <c r="B41" s="127">
        <v>3214</v>
      </c>
      <c r="C41" s="128"/>
      <c r="D41" s="129"/>
      <c r="E41" s="129" t="s">
        <v>65</v>
      </c>
      <c r="F41" s="126"/>
      <c r="G41" s="144"/>
      <c r="H41" s="144"/>
      <c r="I41" s="142" t="e">
        <f t="shared" si="0"/>
        <v>#DIV/0!</v>
      </c>
    </row>
    <row r="42" spans="1:9" s="44" customFormat="1" ht="15.75" customHeight="1" x14ac:dyDescent="0.25">
      <c r="A42" s="69"/>
      <c r="B42" s="181">
        <v>322</v>
      </c>
      <c r="C42" s="182"/>
      <c r="D42" s="183"/>
      <c r="E42" s="122" t="s">
        <v>66</v>
      </c>
      <c r="F42" s="124">
        <f>F43+F45+F46+F47+F48</f>
        <v>0</v>
      </c>
      <c r="G42" s="143"/>
      <c r="H42" s="143"/>
      <c r="I42" s="142" t="e">
        <f t="shared" si="0"/>
        <v>#DIV/0!</v>
      </c>
    </row>
    <row r="43" spans="1:9" s="29" customFormat="1" ht="15" customHeight="1" x14ac:dyDescent="0.25">
      <c r="A43" s="70"/>
      <c r="B43" s="180">
        <v>3221</v>
      </c>
      <c r="C43" s="180"/>
      <c r="D43" s="180"/>
      <c r="E43" s="130" t="s">
        <v>67</v>
      </c>
      <c r="F43" s="126"/>
      <c r="G43" s="144"/>
      <c r="H43" s="144"/>
      <c r="I43" s="142" t="e">
        <f t="shared" si="0"/>
        <v>#DIV/0!</v>
      </c>
    </row>
    <row r="44" spans="1:9" s="29" customFormat="1" ht="15" customHeight="1" x14ac:dyDescent="0.25">
      <c r="A44" s="70"/>
      <c r="B44" s="127">
        <v>3222</v>
      </c>
      <c r="C44" s="128"/>
      <c r="D44" s="129"/>
      <c r="E44" s="130" t="s">
        <v>68</v>
      </c>
      <c r="F44" s="126"/>
      <c r="G44" s="144"/>
      <c r="H44" s="144"/>
      <c r="I44" s="142" t="e">
        <f t="shared" si="0"/>
        <v>#DIV/0!</v>
      </c>
    </row>
    <row r="45" spans="1:9" s="29" customFormat="1" ht="15" customHeight="1" x14ac:dyDescent="0.25">
      <c r="A45" s="70"/>
      <c r="B45" s="127">
        <v>3223</v>
      </c>
      <c r="C45" s="128"/>
      <c r="D45" s="129"/>
      <c r="E45" s="130" t="s">
        <v>69</v>
      </c>
      <c r="F45" s="126"/>
      <c r="G45" s="144"/>
      <c r="H45" s="144"/>
      <c r="I45" s="142" t="e">
        <f t="shared" si="0"/>
        <v>#DIV/0!</v>
      </c>
    </row>
    <row r="46" spans="1:9" s="29" customFormat="1" ht="15" customHeight="1" x14ac:dyDescent="0.25">
      <c r="A46" s="70"/>
      <c r="B46" s="127">
        <v>3224</v>
      </c>
      <c r="C46" s="128"/>
      <c r="D46" s="129"/>
      <c r="E46" s="130" t="s">
        <v>70</v>
      </c>
      <c r="F46" s="126"/>
      <c r="G46" s="144"/>
      <c r="H46" s="144"/>
      <c r="I46" s="142" t="e">
        <f t="shared" si="0"/>
        <v>#DIV/0!</v>
      </c>
    </row>
    <row r="47" spans="1:9" s="29" customFormat="1" ht="15" customHeight="1" x14ac:dyDescent="0.25">
      <c r="A47" s="70"/>
      <c r="B47" s="127">
        <v>3225</v>
      </c>
      <c r="C47" s="128"/>
      <c r="D47" s="129"/>
      <c r="E47" s="130" t="s">
        <v>130</v>
      </c>
      <c r="F47" s="126"/>
      <c r="G47" s="144"/>
      <c r="H47" s="144"/>
      <c r="I47" s="142" t="e">
        <f t="shared" si="0"/>
        <v>#DIV/0!</v>
      </c>
    </row>
    <row r="48" spans="1:9" s="29" customFormat="1" ht="15" customHeight="1" x14ac:dyDescent="0.25">
      <c r="A48" s="70"/>
      <c r="B48" s="127">
        <v>3227</v>
      </c>
      <c r="C48" s="128"/>
      <c r="D48" s="129"/>
      <c r="E48" s="130" t="s">
        <v>72</v>
      </c>
      <c r="F48" s="126"/>
      <c r="G48" s="144"/>
      <c r="H48" s="144"/>
      <c r="I48" s="142" t="e">
        <f t="shared" si="0"/>
        <v>#DIV/0!</v>
      </c>
    </row>
    <row r="49" spans="1:9" s="44" customFormat="1" ht="15" customHeight="1" x14ac:dyDescent="0.25">
      <c r="A49" s="69"/>
      <c r="B49" s="131">
        <v>323</v>
      </c>
      <c r="C49" s="132"/>
      <c r="D49" s="122"/>
      <c r="E49" s="125" t="s">
        <v>73</v>
      </c>
      <c r="F49" s="124">
        <f>F50+F51+F52+F53+F54+F55+F56+F57+F58</f>
        <v>0</v>
      </c>
      <c r="G49" s="143"/>
      <c r="H49" s="143">
        <f t="shared" ref="H49" si="5">H50+H51+H52+H53+H54+H55+H56+H57+H58</f>
        <v>0</v>
      </c>
      <c r="I49" s="142" t="e">
        <f t="shared" si="0"/>
        <v>#DIV/0!</v>
      </c>
    </row>
    <row r="50" spans="1:9" s="29" customFormat="1" ht="15" customHeight="1" x14ac:dyDescent="0.25">
      <c r="A50" s="70"/>
      <c r="B50" s="127">
        <v>3231</v>
      </c>
      <c r="C50" s="128"/>
      <c r="D50" s="129"/>
      <c r="E50" s="130" t="s">
        <v>74</v>
      </c>
      <c r="F50" s="126"/>
      <c r="G50" s="144"/>
      <c r="H50" s="144"/>
      <c r="I50" s="142" t="e">
        <f t="shared" si="0"/>
        <v>#DIV/0!</v>
      </c>
    </row>
    <row r="51" spans="1:9" s="29" customFormat="1" ht="15" customHeight="1" x14ac:dyDescent="0.25">
      <c r="A51" s="70"/>
      <c r="B51" s="127">
        <v>3232</v>
      </c>
      <c r="C51" s="128"/>
      <c r="D51" s="129"/>
      <c r="E51" s="130" t="s">
        <v>75</v>
      </c>
      <c r="F51" s="126"/>
      <c r="G51" s="144"/>
      <c r="H51" s="144"/>
      <c r="I51" s="142" t="e">
        <f t="shared" si="0"/>
        <v>#DIV/0!</v>
      </c>
    </row>
    <row r="52" spans="1:9" s="29" customFormat="1" ht="15" customHeight="1" x14ac:dyDescent="0.25">
      <c r="A52" s="70"/>
      <c r="B52" s="127">
        <v>3233</v>
      </c>
      <c r="C52" s="128"/>
      <c r="D52" s="129"/>
      <c r="E52" s="130" t="s">
        <v>76</v>
      </c>
      <c r="F52" s="126"/>
      <c r="G52" s="144"/>
      <c r="H52" s="144"/>
      <c r="I52" s="142" t="e">
        <f t="shared" si="0"/>
        <v>#DIV/0!</v>
      </c>
    </row>
    <row r="53" spans="1:9" s="29" customFormat="1" ht="15" customHeight="1" x14ac:dyDescent="0.25">
      <c r="A53" s="70"/>
      <c r="B53" s="127">
        <v>3234</v>
      </c>
      <c r="C53" s="128"/>
      <c r="D53" s="129"/>
      <c r="E53" s="130" t="s">
        <v>77</v>
      </c>
      <c r="F53" s="126"/>
      <c r="G53" s="144"/>
      <c r="H53" s="144"/>
      <c r="I53" s="142" t="e">
        <f t="shared" si="0"/>
        <v>#DIV/0!</v>
      </c>
    </row>
    <row r="54" spans="1:9" s="29" customFormat="1" ht="15" customHeight="1" x14ac:dyDescent="0.25">
      <c r="A54" s="70"/>
      <c r="B54" s="127">
        <v>3235</v>
      </c>
      <c r="C54" s="128"/>
      <c r="D54" s="129"/>
      <c r="E54" s="130" t="s">
        <v>78</v>
      </c>
      <c r="F54" s="126"/>
      <c r="G54" s="144"/>
      <c r="H54" s="144"/>
      <c r="I54" s="142" t="e">
        <f t="shared" si="0"/>
        <v>#DIV/0!</v>
      </c>
    </row>
    <row r="55" spans="1:9" s="29" customFormat="1" ht="15" customHeight="1" x14ac:dyDescent="0.25">
      <c r="A55" s="70"/>
      <c r="B55" s="127">
        <v>3236</v>
      </c>
      <c r="C55" s="128"/>
      <c r="D55" s="129"/>
      <c r="E55" s="130" t="s">
        <v>79</v>
      </c>
      <c r="F55" s="126"/>
      <c r="G55" s="144"/>
      <c r="H55" s="144"/>
      <c r="I55" s="142" t="e">
        <f t="shared" si="0"/>
        <v>#DIV/0!</v>
      </c>
    </row>
    <row r="56" spans="1:9" s="29" customFormat="1" ht="15" customHeight="1" x14ac:dyDescent="0.25">
      <c r="A56" s="70"/>
      <c r="B56" s="127">
        <v>3237</v>
      </c>
      <c r="C56" s="128"/>
      <c r="D56" s="129"/>
      <c r="E56" s="130" t="s">
        <v>80</v>
      </c>
      <c r="F56" s="126"/>
      <c r="G56" s="144"/>
      <c r="H56" s="144"/>
      <c r="I56" s="142" t="e">
        <f t="shared" si="0"/>
        <v>#DIV/0!</v>
      </c>
    </row>
    <row r="57" spans="1:9" s="29" customFormat="1" ht="15" customHeight="1" x14ac:dyDescent="0.25">
      <c r="A57" s="70"/>
      <c r="B57" s="127">
        <v>3238</v>
      </c>
      <c r="C57" s="128"/>
      <c r="D57" s="129"/>
      <c r="E57" s="130" t="s">
        <v>81</v>
      </c>
      <c r="F57" s="126"/>
      <c r="G57" s="144"/>
      <c r="H57" s="144"/>
      <c r="I57" s="142" t="e">
        <f t="shared" si="0"/>
        <v>#DIV/0!</v>
      </c>
    </row>
    <row r="58" spans="1:9" s="29" customFormat="1" ht="15" customHeight="1" x14ac:dyDescent="0.25">
      <c r="A58" s="70"/>
      <c r="B58" s="127">
        <v>3239</v>
      </c>
      <c r="C58" s="128"/>
      <c r="D58" s="129"/>
      <c r="E58" s="130" t="s">
        <v>82</v>
      </c>
      <c r="F58" s="126"/>
      <c r="G58" s="144"/>
      <c r="H58" s="144"/>
      <c r="I58" s="142" t="e">
        <f t="shared" si="0"/>
        <v>#DIV/0!</v>
      </c>
    </row>
    <row r="59" spans="1:9" s="44" customFormat="1" ht="29.25" customHeight="1" x14ac:dyDescent="0.25">
      <c r="A59" s="69"/>
      <c r="B59" s="131">
        <v>324</v>
      </c>
      <c r="C59" s="132"/>
      <c r="D59" s="122"/>
      <c r="E59" s="136" t="s">
        <v>83</v>
      </c>
      <c r="F59" s="124">
        <f>F60</f>
        <v>0</v>
      </c>
      <c r="G59" s="143"/>
      <c r="H59" s="143">
        <f t="shared" ref="H59" si="6">H60</f>
        <v>0</v>
      </c>
      <c r="I59" s="142" t="e">
        <f t="shared" si="0"/>
        <v>#DIV/0!</v>
      </c>
    </row>
    <row r="60" spans="1:9" s="29" customFormat="1" ht="15" customHeight="1" x14ac:dyDescent="0.25">
      <c r="A60" s="70"/>
      <c r="B60" s="127">
        <v>3241</v>
      </c>
      <c r="C60" s="128"/>
      <c r="D60" s="129"/>
      <c r="E60" s="130" t="s">
        <v>83</v>
      </c>
      <c r="F60" s="126"/>
      <c r="G60" s="144"/>
      <c r="H60" s="144"/>
      <c r="I60" s="142" t="e">
        <f t="shared" si="0"/>
        <v>#DIV/0!</v>
      </c>
    </row>
    <row r="61" spans="1:9" s="44" customFormat="1" ht="15" customHeight="1" x14ac:dyDescent="0.25">
      <c r="A61" s="69"/>
      <c r="B61" s="131">
        <v>329</v>
      </c>
      <c r="C61" s="132"/>
      <c r="D61" s="122"/>
      <c r="E61" s="125" t="s">
        <v>84</v>
      </c>
      <c r="F61" s="124">
        <f>F62+F63+F64+F65+F66+F67</f>
        <v>0</v>
      </c>
      <c r="G61" s="143"/>
      <c r="H61" s="143">
        <f t="shared" ref="H61" si="7">H62+H63+H64+H65+H66+H67</f>
        <v>0</v>
      </c>
      <c r="I61" s="142" t="e">
        <f t="shared" si="0"/>
        <v>#DIV/0!</v>
      </c>
    </row>
    <row r="62" spans="1:9" s="29" customFormat="1" ht="27.75" customHeight="1" x14ac:dyDescent="0.25">
      <c r="A62" s="70"/>
      <c r="B62" s="127">
        <v>3291</v>
      </c>
      <c r="C62" s="128"/>
      <c r="D62" s="129"/>
      <c r="E62" s="133" t="s">
        <v>85</v>
      </c>
      <c r="F62" s="126"/>
      <c r="G62" s="144"/>
      <c r="H62" s="144"/>
      <c r="I62" s="142" t="e">
        <f>H62/G62*100</f>
        <v>#DIV/0!</v>
      </c>
    </row>
    <row r="63" spans="1:9" s="29" customFormat="1" ht="15" customHeight="1" x14ac:dyDescent="0.25">
      <c r="A63" s="70"/>
      <c r="B63" s="127">
        <v>3292</v>
      </c>
      <c r="C63" s="128"/>
      <c r="D63" s="129"/>
      <c r="E63" s="130" t="s">
        <v>86</v>
      </c>
      <c r="F63" s="126"/>
      <c r="G63" s="144"/>
      <c r="H63" s="144"/>
      <c r="I63" s="142" t="e">
        <f t="shared" si="0"/>
        <v>#DIV/0!</v>
      </c>
    </row>
    <row r="64" spans="1:9" s="29" customFormat="1" ht="15" customHeight="1" x14ac:dyDescent="0.25">
      <c r="A64" s="70"/>
      <c r="B64" s="127">
        <v>3293</v>
      </c>
      <c r="C64" s="128"/>
      <c r="D64" s="129"/>
      <c r="E64" s="130" t="s">
        <v>87</v>
      </c>
      <c r="F64" s="126"/>
      <c r="G64" s="144"/>
      <c r="H64" s="144"/>
      <c r="I64" s="142" t="e">
        <f t="shared" si="0"/>
        <v>#DIV/0!</v>
      </c>
    </row>
    <row r="65" spans="1:9" s="29" customFormat="1" ht="15" customHeight="1" x14ac:dyDescent="0.25">
      <c r="A65" s="70"/>
      <c r="B65" s="127">
        <v>3294</v>
      </c>
      <c r="C65" s="128"/>
      <c r="D65" s="129"/>
      <c r="E65" s="130" t="s">
        <v>88</v>
      </c>
      <c r="F65" s="126"/>
      <c r="G65" s="144"/>
      <c r="H65" s="144"/>
      <c r="I65" s="142" t="e">
        <f t="shared" si="0"/>
        <v>#DIV/0!</v>
      </c>
    </row>
    <row r="66" spans="1:9" s="29" customFormat="1" ht="15" customHeight="1" x14ac:dyDescent="0.25">
      <c r="A66" s="70"/>
      <c r="B66" s="127">
        <v>3295</v>
      </c>
      <c r="C66" s="128"/>
      <c r="D66" s="129"/>
      <c r="E66" s="130" t="s">
        <v>89</v>
      </c>
      <c r="F66" s="126"/>
      <c r="G66" s="144"/>
      <c r="H66" s="144"/>
      <c r="I66" s="142" t="e">
        <f t="shared" si="0"/>
        <v>#DIV/0!</v>
      </c>
    </row>
    <row r="67" spans="1:9" s="29" customFormat="1" ht="15" customHeight="1" x14ac:dyDescent="0.25">
      <c r="A67" s="70"/>
      <c r="B67" s="127">
        <v>3299</v>
      </c>
      <c r="C67" s="128"/>
      <c r="D67" s="129"/>
      <c r="E67" s="130" t="s">
        <v>84</v>
      </c>
      <c r="F67" s="126"/>
      <c r="G67" s="144"/>
      <c r="H67" s="144"/>
      <c r="I67" s="142" t="e">
        <f t="shared" si="0"/>
        <v>#DIV/0!</v>
      </c>
    </row>
    <row r="68" spans="1:9" s="44" customFormat="1" ht="15" customHeight="1" x14ac:dyDescent="0.25">
      <c r="A68" s="69"/>
      <c r="B68" s="131">
        <v>34</v>
      </c>
      <c r="C68" s="132"/>
      <c r="D68" s="122"/>
      <c r="E68" s="122" t="s">
        <v>90</v>
      </c>
      <c r="F68" s="124">
        <v>500</v>
      </c>
      <c r="G68" s="143">
        <v>520</v>
      </c>
      <c r="H68" s="143">
        <v>477.39</v>
      </c>
      <c r="I68" s="142">
        <f t="shared" si="0"/>
        <v>91.805769230769229</v>
      </c>
    </row>
    <row r="69" spans="1:9" s="44" customFormat="1" ht="15" customHeight="1" x14ac:dyDescent="0.25">
      <c r="A69" s="69"/>
      <c r="B69" s="131">
        <v>343</v>
      </c>
      <c r="C69" s="132"/>
      <c r="D69" s="122"/>
      <c r="E69" s="125" t="s">
        <v>91</v>
      </c>
      <c r="F69" s="124">
        <f>F70+F71</f>
        <v>0</v>
      </c>
      <c r="G69" s="143"/>
      <c r="H69" s="143"/>
      <c r="I69" s="142" t="e">
        <f t="shared" si="0"/>
        <v>#DIV/0!</v>
      </c>
    </row>
    <row r="70" spans="1:9" s="29" customFormat="1" ht="15" customHeight="1" x14ac:dyDescent="0.25">
      <c r="A70" s="70"/>
      <c r="B70" s="127">
        <v>3431</v>
      </c>
      <c r="C70" s="128"/>
      <c r="D70" s="129"/>
      <c r="E70" s="130" t="s">
        <v>92</v>
      </c>
      <c r="F70" s="126"/>
      <c r="G70" s="144"/>
      <c r="H70" s="143"/>
      <c r="I70" s="142" t="e">
        <f t="shared" si="0"/>
        <v>#DIV/0!</v>
      </c>
    </row>
    <row r="71" spans="1:9" s="29" customFormat="1" ht="15" customHeight="1" x14ac:dyDescent="0.25">
      <c r="A71" s="70"/>
      <c r="B71" s="127">
        <v>3433</v>
      </c>
      <c r="C71" s="128"/>
      <c r="D71" s="129"/>
      <c r="E71" s="130" t="s">
        <v>93</v>
      </c>
      <c r="F71" s="126"/>
      <c r="G71" s="144"/>
      <c r="H71" s="144"/>
      <c r="I71" s="142" t="e">
        <f t="shared" si="0"/>
        <v>#DIV/0!</v>
      </c>
    </row>
    <row r="72" spans="1:9" s="29" customFormat="1" ht="30" customHeight="1" x14ac:dyDescent="0.25">
      <c r="A72" s="70"/>
      <c r="B72" s="131" t="s">
        <v>178</v>
      </c>
      <c r="C72" s="132" t="s">
        <v>182</v>
      </c>
      <c r="D72" s="132"/>
      <c r="E72" s="135" t="s">
        <v>183</v>
      </c>
      <c r="F72" s="124">
        <v>457.91</v>
      </c>
      <c r="G72" s="143">
        <v>457.91</v>
      </c>
      <c r="H72" s="143">
        <v>457.91</v>
      </c>
      <c r="I72" s="142">
        <f t="shared" si="0"/>
        <v>100</v>
      </c>
    </row>
    <row r="73" spans="1:9" s="29" customFormat="1" ht="15" customHeight="1" x14ac:dyDescent="0.25">
      <c r="A73" s="70"/>
      <c r="B73" s="127">
        <v>32</v>
      </c>
      <c r="C73" s="128"/>
      <c r="D73" s="128"/>
      <c r="E73" s="134" t="s">
        <v>10</v>
      </c>
      <c r="F73" s="126">
        <v>457.91</v>
      </c>
      <c r="G73" s="143">
        <v>457.91</v>
      </c>
      <c r="H73" s="143">
        <v>457.91</v>
      </c>
      <c r="I73" s="142">
        <f t="shared" ref="I73:I94" si="8">H73/G73*100</f>
        <v>100</v>
      </c>
    </row>
    <row r="74" spans="1:9" s="45" customFormat="1" ht="15" customHeight="1" x14ac:dyDescent="0.25">
      <c r="A74" s="69"/>
      <c r="B74" s="181" t="s">
        <v>223</v>
      </c>
      <c r="C74" s="182"/>
      <c r="D74" s="182"/>
      <c r="E74" s="183"/>
      <c r="F74" s="124"/>
      <c r="G74" s="142">
        <v>1074100</v>
      </c>
      <c r="H74" s="142">
        <v>1035393.82</v>
      </c>
      <c r="I74" s="142">
        <f t="shared" si="8"/>
        <v>96.396408155665199</v>
      </c>
    </row>
    <row r="75" spans="1:9" s="46" customFormat="1" ht="15" customHeight="1" x14ac:dyDescent="0.25">
      <c r="A75" s="71"/>
      <c r="B75" s="181" t="s">
        <v>155</v>
      </c>
      <c r="C75" s="182"/>
      <c r="D75" s="182"/>
      <c r="E75" s="183"/>
      <c r="F75" s="124"/>
      <c r="G75" s="142">
        <v>1074100</v>
      </c>
      <c r="H75" s="142">
        <v>1035393.82</v>
      </c>
      <c r="I75" s="142">
        <f t="shared" si="8"/>
        <v>96.396408155665199</v>
      </c>
    </row>
    <row r="76" spans="1:9" s="43" customFormat="1" ht="15" customHeight="1" x14ac:dyDescent="0.25">
      <c r="A76" s="70"/>
      <c r="B76" s="177" t="s">
        <v>136</v>
      </c>
      <c r="C76" s="178"/>
      <c r="D76" s="178"/>
      <c r="E76" s="179"/>
      <c r="F76" s="126">
        <v>931000</v>
      </c>
      <c r="G76" s="142">
        <v>1074100</v>
      </c>
      <c r="H76" s="142">
        <v>1035393.82</v>
      </c>
      <c r="I76" s="142">
        <f t="shared" si="8"/>
        <v>96.396408155665199</v>
      </c>
    </row>
    <row r="77" spans="1:9" s="44" customFormat="1" ht="15" customHeight="1" x14ac:dyDescent="0.25">
      <c r="A77" s="69"/>
      <c r="B77" s="181">
        <v>31</v>
      </c>
      <c r="C77" s="182"/>
      <c r="D77" s="183"/>
      <c r="E77" s="125" t="s">
        <v>4</v>
      </c>
      <c r="F77" s="124">
        <v>868000</v>
      </c>
      <c r="G77" s="142">
        <v>1013100</v>
      </c>
      <c r="H77" s="142">
        <v>974175.41</v>
      </c>
      <c r="I77" s="142">
        <f t="shared" si="8"/>
        <v>96.157872865462451</v>
      </c>
    </row>
    <row r="78" spans="1:9" s="44" customFormat="1" ht="15" customHeight="1" x14ac:dyDescent="0.25">
      <c r="A78" s="69"/>
      <c r="B78" s="181">
        <v>311</v>
      </c>
      <c r="C78" s="182"/>
      <c r="D78" s="183"/>
      <c r="E78" s="125" t="s">
        <v>19</v>
      </c>
      <c r="F78" s="124">
        <f>F79+F80</f>
        <v>0</v>
      </c>
      <c r="G78" s="143"/>
      <c r="H78" s="143"/>
      <c r="I78" s="142" t="e">
        <f t="shared" si="8"/>
        <v>#DIV/0!</v>
      </c>
    </row>
    <row r="79" spans="1:9" s="29" customFormat="1" ht="15" customHeight="1" x14ac:dyDescent="0.25">
      <c r="A79" s="70"/>
      <c r="B79" s="180">
        <v>3111</v>
      </c>
      <c r="C79" s="180"/>
      <c r="D79" s="180"/>
      <c r="E79" s="130" t="s">
        <v>20</v>
      </c>
      <c r="F79" s="126"/>
      <c r="G79" s="144"/>
      <c r="H79" s="144"/>
      <c r="I79" s="142" t="e">
        <f t="shared" si="8"/>
        <v>#DIV/0!</v>
      </c>
    </row>
    <row r="80" spans="1:9" s="29" customFormat="1" ht="15" customHeight="1" x14ac:dyDescent="0.25">
      <c r="A80" s="70"/>
      <c r="B80" s="127">
        <v>3113</v>
      </c>
      <c r="C80" s="128"/>
      <c r="D80" s="129"/>
      <c r="E80" s="130" t="s">
        <v>59</v>
      </c>
      <c r="F80" s="126"/>
      <c r="G80" s="144"/>
      <c r="H80" s="144"/>
      <c r="I80" s="142" t="e">
        <f t="shared" si="8"/>
        <v>#DIV/0!</v>
      </c>
    </row>
    <row r="81" spans="1:9" s="44" customFormat="1" ht="15" customHeight="1" x14ac:dyDescent="0.25">
      <c r="A81" s="69"/>
      <c r="B81" s="131">
        <v>312</v>
      </c>
      <c r="C81" s="132"/>
      <c r="D81" s="122"/>
      <c r="E81" s="125" t="s">
        <v>60</v>
      </c>
      <c r="F81" s="124">
        <f>F82</f>
        <v>0</v>
      </c>
      <c r="G81" s="143"/>
      <c r="H81" s="143">
        <f t="shared" ref="H81" si="9">H82</f>
        <v>0</v>
      </c>
      <c r="I81" s="142" t="e">
        <f t="shared" si="8"/>
        <v>#DIV/0!</v>
      </c>
    </row>
    <row r="82" spans="1:9" s="29" customFormat="1" ht="15" customHeight="1" x14ac:dyDescent="0.25">
      <c r="A82" s="70"/>
      <c r="B82" s="127">
        <v>3121</v>
      </c>
      <c r="C82" s="128"/>
      <c r="D82" s="129"/>
      <c r="E82" s="130" t="s">
        <v>60</v>
      </c>
      <c r="F82" s="126"/>
      <c r="G82" s="144"/>
      <c r="H82" s="144"/>
      <c r="I82" s="142" t="e">
        <f t="shared" si="8"/>
        <v>#DIV/0!</v>
      </c>
    </row>
    <row r="83" spans="1:9" s="44" customFormat="1" ht="15" customHeight="1" x14ac:dyDescent="0.25">
      <c r="A83" s="69"/>
      <c r="B83" s="181">
        <v>313</v>
      </c>
      <c r="C83" s="182"/>
      <c r="D83" s="183"/>
      <c r="E83" s="125" t="s">
        <v>61</v>
      </c>
      <c r="F83" s="124">
        <f>F84</f>
        <v>0</v>
      </c>
      <c r="G83" s="143"/>
      <c r="H83" s="143">
        <f t="shared" ref="H83" si="10">H84</f>
        <v>0</v>
      </c>
      <c r="I83" s="142" t="e">
        <f t="shared" si="8"/>
        <v>#DIV/0!</v>
      </c>
    </row>
    <row r="84" spans="1:9" s="29" customFormat="1" ht="15" customHeight="1" x14ac:dyDescent="0.25">
      <c r="A84" s="70"/>
      <c r="B84" s="177">
        <v>3132</v>
      </c>
      <c r="C84" s="178"/>
      <c r="D84" s="179"/>
      <c r="E84" s="129" t="s">
        <v>62</v>
      </c>
      <c r="F84" s="126"/>
      <c r="G84" s="144"/>
      <c r="H84" s="144"/>
      <c r="I84" s="142" t="e">
        <f t="shared" si="8"/>
        <v>#DIV/0!</v>
      </c>
    </row>
    <row r="85" spans="1:9" s="44" customFormat="1" ht="15" customHeight="1" x14ac:dyDescent="0.25">
      <c r="A85" s="69"/>
      <c r="B85" s="181">
        <v>32</v>
      </c>
      <c r="C85" s="182"/>
      <c r="D85" s="183"/>
      <c r="E85" s="122" t="s">
        <v>10</v>
      </c>
      <c r="F85" s="124">
        <v>63000</v>
      </c>
      <c r="G85" s="143">
        <v>61000</v>
      </c>
      <c r="H85" s="143">
        <v>61218.41</v>
      </c>
      <c r="I85" s="142">
        <f t="shared" si="8"/>
        <v>100.35804918032787</v>
      </c>
    </row>
    <row r="86" spans="1:9" s="44" customFormat="1" ht="15" customHeight="1" x14ac:dyDescent="0.25">
      <c r="A86" s="69"/>
      <c r="B86" s="181">
        <v>321</v>
      </c>
      <c r="C86" s="182"/>
      <c r="D86" s="183"/>
      <c r="E86" s="122" t="s">
        <v>21</v>
      </c>
      <c r="F86" s="124">
        <f>F87+F88</f>
        <v>0</v>
      </c>
      <c r="G86" s="143"/>
      <c r="H86" s="143"/>
      <c r="I86" s="142" t="e">
        <f t="shared" si="8"/>
        <v>#DIV/0!</v>
      </c>
    </row>
    <row r="87" spans="1:9" s="29" customFormat="1" ht="15" customHeight="1" x14ac:dyDescent="0.25">
      <c r="A87" s="70"/>
      <c r="B87" s="127">
        <v>3211</v>
      </c>
      <c r="C87" s="128"/>
      <c r="D87" s="129"/>
      <c r="E87" s="129" t="s">
        <v>22</v>
      </c>
      <c r="F87" s="126"/>
      <c r="G87" s="144"/>
      <c r="H87" s="144"/>
      <c r="I87" s="142" t="e">
        <f t="shared" si="8"/>
        <v>#DIV/0!</v>
      </c>
    </row>
    <row r="88" spans="1:9" s="29" customFormat="1" ht="29.25" customHeight="1" x14ac:dyDescent="0.25">
      <c r="A88" s="70"/>
      <c r="B88" s="177">
        <v>3212</v>
      </c>
      <c r="C88" s="178"/>
      <c r="D88" s="179"/>
      <c r="E88" s="129" t="s">
        <v>63</v>
      </c>
      <c r="F88" s="126"/>
      <c r="G88" s="144"/>
      <c r="H88" s="144"/>
      <c r="I88" s="142" t="e">
        <f t="shared" si="8"/>
        <v>#DIV/0!</v>
      </c>
    </row>
    <row r="89" spans="1:9" s="44" customFormat="1" ht="15" customHeight="1" x14ac:dyDescent="0.25">
      <c r="A89" s="69"/>
      <c r="B89" s="131">
        <v>329</v>
      </c>
      <c r="C89" s="132"/>
      <c r="D89" s="122"/>
      <c r="E89" s="125" t="s">
        <v>84</v>
      </c>
      <c r="F89" s="124">
        <f>F90+F91</f>
        <v>0</v>
      </c>
      <c r="G89" s="143"/>
      <c r="H89" s="143">
        <f>H90+H91</f>
        <v>0</v>
      </c>
      <c r="I89" s="142" t="e">
        <f t="shared" si="8"/>
        <v>#DIV/0!</v>
      </c>
    </row>
    <row r="90" spans="1:9" s="29" customFormat="1" ht="15" customHeight="1" x14ac:dyDescent="0.25">
      <c r="A90" s="70"/>
      <c r="B90" s="127">
        <v>3293</v>
      </c>
      <c r="C90" s="128"/>
      <c r="D90" s="129"/>
      <c r="E90" s="130" t="s">
        <v>87</v>
      </c>
      <c r="F90" s="126"/>
      <c r="G90" s="144"/>
      <c r="H90" s="144"/>
      <c r="I90" s="142" t="e">
        <f t="shared" si="8"/>
        <v>#DIV/0!</v>
      </c>
    </row>
    <row r="91" spans="1:9" s="29" customFormat="1" ht="15" customHeight="1" x14ac:dyDescent="0.25">
      <c r="A91" s="70"/>
      <c r="B91" s="127">
        <v>3295</v>
      </c>
      <c r="C91" s="128"/>
      <c r="D91" s="129"/>
      <c r="E91" s="130" t="s">
        <v>89</v>
      </c>
      <c r="F91" s="126"/>
      <c r="G91" s="144"/>
      <c r="H91" s="144"/>
      <c r="I91" s="142" t="e">
        <f t="shared" si="8"/>
        <v>#DIV/0!</v>
      </c>
    </row>
    <row r="92" spans="1:9" s="29" customFormat="1" ht="15" customHeight="1" x14ac:dyDescent="0.25">
      <c r="A92" s="70"/>
      <c r="B92" s="186" t="s">
        <v>224</v>
      </c>
      <c r="C92" s="187"/>
      <c r="D92" s="187"/>
      <c r="E92" s="188"/>
      <c r="F92" s="126"/>
      <c r="G92" s="144">
        <v>312.38</v>
      </c>
      <c r="H92" s="144">
        <v>0</v>
      </c>
      <c r="I92" s="142">
        <f t="shared" si="8"/>
        <v>0</v>
      </c>
    </row>
    <row r="93" spans="1:9" s="29" customFormat="1" ht="15" customHeight="1" x14ac:dyDescent="0.25">
      <c r="A93" s="70"/>
      <c r="B93" s="186">
        <v>32</v>
      </c>
      <c r="C93" s="187"/>
      <c r="D93" s="187"/>
      <c r="E93" s="135" t="s">
        <v>10</v>
      </c>
      <c r="F93" s="126"/>
      <c r="G93" s="144">
        <v>312.38</v>
      </c>
      <c r="H93" s="143">
        <v>0</v>
      </c>
      <c r="I93" s="142">
        <f t="shared" si="8"/>
        <v>0</v>
      </c>
    </row>
    <row r="94" spans="1:9" s="47" customFormat="1" ht="27.75" customHeight="1" x14ac:dyDescent="0.25">
      <c r="A94" s="69"/>
      <c r="B94" s="181" t="s">
        <v>137</v>
      </c>
      <c r="C94" s="182"/>
      <c r="D94" s="183"/>
      <c r="E94" s="136" t="s">
        <v>138</v>
      </c>
      <c r="F94" s="124">
        <v>3275.49</v>
      </c>
      <c r="G94" s="143">
        <f>G118+G120</f>
        <v>3275.49</v>
      </c>
      <c r="H94" s="142">
        <f>H118+H120</f>
        <v>1124.67</v>
      </c>
      <c r="I94" s="142">
        <f t="shared" si="8"/>
        <v>34.335931417894734</v>
      </c>
    </row>
    <row r="95" spans="1:9" s="45" customFormat="1" ht="17.25" customHeight="1" x14ac:dyDescent="0.25">
      <c r="A95" s="69"/>
      <c r="B95" s="181" t="s">
        <v>127</v>
      </c>
      <c r="C95" s="182"/>
      <c r="D95" s="182"/>
      <c r="E95" s="183"/>
      <c r="F95" s="124"/>
      <c r="G95" s="142"/>
      <c r="H95" s="142"/>
      <c r="I95" s="142" t="e">
        <f>H95/G95*100</f>
        <v>#DIV/0!</v>
      </c>
    </row>
    <row r="96" spans="1:9" s="45" customFormat="1" ht="17.25" customHeight="1" x14ac:dyDescent="0.25">
      <c r="A96" s="69"/>
      <c r="B96" s="181" t="s">
        <v>139</v>
      </c>
      <c r="C96" s="182"/>
      <c r="D96" s="182"/>
      <c r="E96" s="183"/>
      <c r="F96" s="124"/>
      <c r="G96" s="142"/>
      <c r="H96" s="142"/>
      <c r="I96" s="142" t="e">
        <f t="shared" ref="I96:I114" si="11">H96/G96*100</f>
        <v>#DIV/0!</v>
      </c>
    </row>
    <row r="97" spans="1:9" s="43" customFormat="1" ht="17.25" customHeight="1" x14ac:dyDescent="0.25">
      <c r="A97" s="70"/>
      <c r="B97" s="177" t="s">
        <v>170</v>
      </c>
      <c r="C97" s="178"/>
      <c r="D97" s="178"/>
      <c r="E97" s="179"/>
      <c r="F97" s="126"/>
      <c r="G97" s="145"/>
      <c r="H97" s="145"/>
      <c r="I97" s="142" t="e">
        <f t="shared" si="11"/>
        <v>#DIV/0!</v>
      </c>
    </row>
    <row r="98" spans="1:9" s="44" customFormat="1" ht="24.75" customHeight="1" x14ac:dyDescent="0.25">
      <c r="A98" s="69"/>
      <c r="B98" s="181">
        <v>42</v>
      </c>
      <c r="C98" s="182"/>
      <c r="D98" s="183"/>
      <c r="E98" s="136" t="s">
        <v>96</v>
      </c>
      <c r="F98" s="124">
        <f>F99+F101</f>
        <v>0</v>
      </c>
      <c r="G98" s="142"/>
      <c r="H98" s="142"/>
      <c r="I98" s="142" t="e">
        <f t="shared" si="11"/>
        <v>#DIV/0!</v>
      </c>
    </row>
    <row r="99" spans="1:9" s="44" customFormat="1" ht="15" customHeight="1" x14ac:dyDescent="0.25">
      <c r="A99" s="69"/>
      <c r="B99" s="181">
        <v>422</v>
      </c>
      <c r="C99" s="182"/>
      <c r="D99" s="183"/>
      <c r="E99" s="125" t="s">
        <v>97</v>
      </c>
      <c r="F99" s="124">
        <f>F100</f>
        <v>0</v>
      </c>
      <c r="G99" s="142"/>
      <c r="H99" s="142"/>
      <c r="I99" s="142" t="e">
        <f t="shared" si="11"/>
        <v>#DIV/0!</v>
      </c>
    </row>
    <row r="100" spans="1:9" s="29" customFormat="1" ht="15" customHeight="1" x14ac:dyDescent="0.25">
      <c r="A100" s="70"/>
      <c r="B100" s="127">
        <v>4223</v>
      </c>
      <c r="C100" s="128"/>
      <c r="D100" s="129"/>
      <c r="E100" s="130" t="s">
        <v>98</v>
      </c>
      <c r="F100" s="126"/>
      <c r="G100" s="145"/>
      <c r="H100" s="145"/>
      <c r="I100" s="142" t="e">
        <f t="shared" si="11"/>
        <v>#DIV/0!</v>
      </c>
    </row>
    <row r="101" spans="1:9" s="44" customFormat="1" ht="15" customHeight="1" x14ac:dyDescent="0.25">
      <c r="A101" s="69"/>
      <c r="B101" s="131">
        <v>424</v>
      </c>
      <c r="C101" s="132"/>
      <c r="D101" s="122"/>
      <c r="E101" s="125" t="s">
        <v>101</v>
      </c>
      <c r="F101" s="124">
        <f>F102</f>
        <v>0</v>
      </c>
      <c r="G101" s="142"/>
      <c r="H101" s="142"/>
      <c r="I101" s="142" t="e">
        <f t="shared" si="11"/>
        <v>#DIV/0!</v>
      </c>
    </row>
    <row r="102" spans="1:9" s="29" customFormat="1" ht="15" customHeight="1" x14ac:dyDescent="0.25">
      <c r="A102" s="70"/>
      <c r="B102" s="180">
        <v>4241</v>
      </c>
      <c r="C102" s="180"/>
      <c r="D102" s="180"/>
      <c r="E102" s="130" t="s">
        <v>101</v>
      </c>
      <c r="F102" s="126"/>
      <c r="G102" s="145"/>
      <c r="H102" s="145"/>
      <c r="I102" s="142" t="e">
        <f t="shared" si="11"/>
        <v>#DIV/0!</v>
      </c>
    </row>
    <row r="103" spans="1:9" s="45" customFormat="1" ht="17.25" customHeight="1" x14ac:dyDescent="0.25">
      <c r="A103" s="69"/>
      <c r="B103" s="181" t="s">
        <v>127</v>
      </c>
      <c r="C103" s="182"/>
      <c r="D103" s="182"/>
      <c r="E103" s="183"/>
      <c r="F103" s="124"/>
      <c r="G103" s="142"/>
      <c r="H103" s="142"/>
      <c r="I103" s="142" t="e">
        <f t="shared" si="11"/>
        <v>#DIV/0!</v>
      </c>
    </row>
    <row r="104" spans="1:9" s="45" customFormat="1" ht="17.25" customHeight="1" x14ac:dyDescent="0.25">
      <c r="A104" s="69"/>
      <c r="B104" s="181" t="s">
        <v>139</v>
      </c>
      <c r="C104" s="182"/>
      <c r="D104" s="182"/>
      <c r="E104" s="183"/>
      <c r="F104" s="124"/>
      <c r="G104" s="142"/>
      <c r="H104" s="142"/>
      <c r="I104" s="142" t="e">
        <f t="shared" si="11"/>
        <v>#DIV/0!</v>
      </c>
    </row>
    <row r="105" spans="1:9" s="43" customFormat="1" ht="17.25" customHeight="1" x14ac:dyDescent="0.25">
      <c r="A105" s="70"/>
      <c r="B105" s="177" t="s">
        <v>131</v>
      </c>
      <c r="C105" s="178"/>
      <c r="D105" s="178"/>
      <c r="E105" s="179"/>
      <c r="F105" s="126"/>
      <c r="G105" s="145"/>
      <c r="H105" s="145"/>
      <c r="I105" s="142" t="e">
        <f t="shared" si="11"/>
        <v>#DIV/0!</v>
      </c>
    </row>
    <row r="106" spans="1:9" s="44" customFormat="1" ht="28.5" customHeight="1" x14ac:dyDescent="0.25">
      <c r="A106" s="69"/>
      <c r="B106" s="181">
        <v>42</v>
      </c>
      <c r="C106" s="182"/>
      <c r="D106" s="183"/>
      <c r="E106" s="136" t="s">
        <v>96</v>
      </c>
      <c r="F106" s="124">
        <f>F107</f>
        <v>0</v>
      </c>
      <c r="G106" s="142"/>
      <c r="H106" s="142"/>
      <c r="I106" s="142" t="e">
        <f t="shared" si="11"/>
        <v>#DIV/0!</v>
      </c>
    </row>
    <row r="107" spans="1:9" s="44" customFormat="1" ht="15" customHeight="1" x14ac:dyDescent="0.25">
      <c r="A107" s="69"/>
      <c r="B107" s="131">
        <v>424</v>
      </c>
      <c r="C107" s="132"/>
      <c r="D107" s="122"/>
      <c r="E107" s="125" t="s">
        <v>101</v>
      </c>
      <c r="F107" s="124">
        <f>F108</f>
        <v>0</v>
      </c>
      <c r="G107" s="142"/>
      <c r="H107" s="142"/>
      <c r="I107" s="142" t="e">
        <f t="shared" si="11"/>
        <v>#DIV/0!</v>
      </c>
    </row>
    <row r="108" spans="1:9" s="29" customFormat="1" ht="15" customHeight="1" x14ac:dyDescent="0.25">
      <c r="A108" s="70"/>
      <c r="B108" s="180">
        <v>4241</v>
      </c>
      <c r="C108" s="180"/>
      <c r="D108" s="180"/>
      <c r="E108" s="130" t="s">
        <v>101</v>
      </c>
      <c r="F108" s="126"/>
      <c r="G108" s="145"/>
      <c r="H108" s="145"/>
      <c r="I108" s="142" t="e">
        <f t="shared" si="11"/>
        <v>#DIV/0!</v>
      </c>
    </row>
    <row r="109" spans="1:9" s="45" customFormat="1" ht="17.25" customHeight="1" x14ac:dyDescent="0.25">
      <c r="A109" s="69"/>
      <c r="B109" s="181" t="s">
        <v>132</v>
      </c>
      <c r="C109" s="182"/>
      <c r="D109" s="182"/>
      <c r="E109" s="183"/>
      <c r="F109" s="124"/>
      <c r="G109" s="142"/>
      <c r="H109" s="142"/>
      <c r="I109" s="142" t="e">
        <f t="shared" si="11"/>
        <v>#DIV/0!</v>
      </c>
    </row>
    <row r="110" spans="1:9" s="45" customFormat="1" ht="17.25" customHeight="1" x14ac:dyDescent="0.25">
      <c r="A110" s="69"/>
      <c r="B110" s="181" t="s">
        <v>141</v>
      </c>
      <c r="C110" s="182"/>
      <c r="D110" s="182"/>
      <c r="E110" s="183"/>
      <c r="F110" s="124"/>
      <c r="G110" s="142"/>
      <c r="H110" s="142"/>
      <c r="I110" s="142" t="e">
        <f t="shared" si="11"/>
        <v>#DIV/0!</v>
      </c>
    </row>
    <row r="111" spans="1:9" s="43" customFormat="1" ht="17.25" customHeight="1" x14ac:dyDescent="0.25">
      <c r="A111" s="70"/>
      <c r="B111" s="177" t="s">
        <v>142</v>
      </c>
      <c r="C111" s="178"/>
      <c r="D111" s="178"/>
      <c r="E111" s="179"/>
      <c r="F111" s="126"/>
      <c r="G111" s="145"/>
      <c r="H111" s="145"/>
      <c r="I111" s="142" t="e">
        <f t="shared" si="11"/>
        <v>#DIV/0!</v>
      </c>
    </row>
    <row r="112" spans="1:9" s="44" customFormat="1" ht="15" customHeight="1" x14ac:dyDescent="0.25">
      <c r="A112" s="69"/>
      <c r="B112" s="181">
        <v>32</v>
      </c>
      <c r="C112" s="182"/>
      <c r="D112" s="183"/>
      <c r="E112" s="122" t="s">
        <v>10</v>
      </c>
      <c r="F112" s="124">
        <f>F113</f>
        <v>0</v>
      </c>
      <c r="G112" s="142"/>
      <c r="H112" s="142"/>
      <c r="I112" s="142" t="e">
        <f t="shared" si="11"/>
        <v>#DIV/0!</v>
      </c>
    </row>
    <row r="113" spans="1:9" s="29" customFormat="1" ht="15" customHeight="1" x14ac:dyDescent="0.25">
      <c r="A113" s="70"/>
      <c r="B113" s="131">
        <v>323</v>
      </c>
      <c r="C113" s="128"/>
      <c r="D113" s="129"/>
      <c r="E113" s="125" t="s">
        <v>73</v>
      </c>
      <c r="F113" s="126">
        <f>F114</f>
        <v>0</v>
      </c>
      <c r="G113" s="145"/>
      <c r="H113" s="145"/>
      <c r="I113" s="142" t="e">
        <f t="shared" si="11"/>
        <v>#DIV/0!</v>
      </c>
    </row>
    <row r="114" spans="1:9" s="29" customFormat="1" ht="15" customHeight="1" x14ac:dyDescent="0.25">
      <c r="A114" s="70"/>
      <c r="B114" s="127">
        <v>3232</v>
      </c>
      <c r="C114" s="128"/>
      <c r="D114" s="129"/>
      <c r="E114" s="130" t="s">
        <v>75</v>
      </c>
      <c r="F114" s="126"/>
      <c r="G114" s="145"/>
      <c r="H114" s="145"/>
      <c r="I114" s="142" t="e">
        <f t="shared" si="11"/>
        <v>#DIV/0!</v>
      </c>
    </row>
    <row r="115" spans="1:9" s="44" customFormat="1" ht="30.75" customHeight="1" x14ac:dyDescent="0.25">
      <c r="A115" s="69"/>
      <c r="B115" s="181">
        <v>42</v>
      </c>
      <c r="C115" s="182"/>
      <c r="D115" s="183"/>
      <c r="E115" s="136" t="s">
        <v>96</v>
      </c>
      <c r="F115" s="124">
        <f>F116</f>
        <v>0</v>
      </c>
      <c r="G115" s="142"/>
      <c r="H115" s="142"/>
      <c r="I115" s="142" t="e">
        <f>H115/G115*100</f>
        <v>#DIV/0!</v>
      </c>
    </row>
    <row r="116" spans="1:9" s="29" customFormat="1" ht="22.5" customHeight="1" x14ac:dyDescent="0.25">
      <c r="A116" s="70"/>
      <c r="B116" s="181">
        <v>422</v>
      </c>
      <c r="C116" s="182"/>
      <c r="D116" s="183"/>
      <c r="E116" s="125" t="s">
        <v>97</v>
      </c>
      <c r="F116" s="126">
        <f>F117</f>
        <v>0</v>
      </c>
      <c r="G116" s="145"/>
      <c r="H116" s="145"/>
      <c r="I116" s="142" t="e">
        <f t="shared" ref="I116:I145" si="12">H116/G116*100</f>
        <v>#DIV/0!</v>
      </c>
    </row>
    <row r="117" spans="1:9" s="29" customFormat="1" ht="15" customHeight="1" x14ac:dyDescent="0.25">
      <c r="A117" s="70"/>
      <c r="B117" s="180">
        <v>4221</v>
      </c>
      <c r="C117" s="180"/>
      <c r="D117" s="180"/>
      <c r="E117" s="130" t="s">
        <v>140</v>
      </c>
      <c r="F117" s="126"/>
      <c r="G117" s="145"/>
      <c r="H117" s="145"/>
      <c r="I117" s="142" t="e">
        <f t="shared" si="12"/>
        <v>#DIV/0!</v>
      </c>
    </row>
    <row r="118" spans="1:9" s="29" customFormat="1" ht="15" customHeight="1" x14ac:dyDescent="0.25">
      <c r="A118" s="70"/>
      <c r="B118" s="127" t="s">
        <v>184</v>
      </c>
      <c r="C118" s="128" t="s">
        <v>185</v>
      </c>
      <c r="D118" s="129"/>
      <c r="E118" s="125" t="s">
        <v>186</v>
      </c>
      <c r="F118" s="126">
        <v>1211.97</v>
      </c>
      <c r="G118" s="144">
        <v>1211.97</v>
      </c>
      <c r="H118" s="145">
        <v>1124.67</v>
      </c>
      <c r="I118" s="142">
        <f t="shared" si="12"/>
        <v>92.796851407213055</v>
      </c>
    </row>
    <row r="119" spans="1:9" s="29" customFormat="1" ht="15" customHeight="1" x14ac:dyDescent="0.25">
      <c r="A119" s="70"/>
      <c r="B119" s="127"/>
      <c r="C119" s="128">
        <v>42</v>
      </c>
      <c r="D119" s="129"/>
      <c r="E119" s="136" t="s">
        <v>187</v>
      </c>
      <c r="F119" s="126">
        <v>1211.97</v>
      </c>
      <c r="G119" s="144">
        <v>1211.97</v>
      </c>
      <c r="H119" s="145">
        <v>1124.67</v>
      </c>
      <c r="I119" s="142">
        <f t="shared" si="12"/>
        <v>92.796851407213055</v>
      </c>
    </row>
    <row r="120" spans="1:9" s="29" customFormat="1" ht="15" customHeight="1" x14ac:dyDescent="0.25">
      <c r="A120" s="70"/>
      <c r="B120" s="131" t="s">
        <v>184</v>
      </c>
      <c r="C120" s="132" t="s">
        <v>188</v>
      </c>
      <c r="D120" s="122"/>
      <c r="E120" s="125" t="s">
        <v>189</v>
      </c>
      <c r="F120" s="124">
        <v>2063.52</v>
      </c>
      <c r="G120" s="143">
        <v>2063.52</v>
      </c>
      <c r="H120" s="142"/>
      <c r="I120" s="142">
        <f t="shared" si="12"/>
        <v>0</v>
      </c>
    </row>
    <row r="121" spans="1:9" s="29" customFormat="1" ht="15" customHeight="1" x14ac:dyDescent="0.25">
      <c r="A121" s="70"/>
      <c r="B121" s="127"/>
      <c r="C121" s="128">
        <v>42</v>
      </c>
      <c r="D121" s="129"/>
      <c r="E121" s="136" t="s">
        <v>187</v>
      </c>
      <c r="F121" s="126">
        <v>2063.52</v>
      </c>
      <c r="G121" s="143">
        <v>2063.52</v>
      </c>
      <c r="H121" s="145"/>
      <c r="I121" s="142">
        <f t="shared" si="12"/>
        <v>0</v>
      </c>
    </row>
    <row r="122" spans="1:9" s="29" customFormat="1" ht="27" customHeight="1" x14ac:dyDescent="0.25">
      <c r="A122" s="70"/>
      <c r="B122" s="191" t="s">
        <v>190</v>
      </c>
      <c r="C122" s="192"/>
      <c r="D122" s="122"/>
      <c r="E122" s="136" t="s">
        <v>243</v>
      </c>
      <c r="F122" s="124">
        <v>6000</v>
      </c>
      <c r="G122" s="142">
        <v>3462.5</v>
      </c>
      <c r="H122" s="142">
        <v>2062.5</v>
      </c>
      <c r="I122" s="142">
        <f t="shared" si="12"/>
        <v>59.566787003610109</v>
      </c>
    </row>
    <row r="123" spans="1:9" s="29" customFormat="1" ht="15" customHeight="1" x14ac:dyDescent="0.25">
      <c r="A123" s="70"/>
      <c r="B123" s="131" t="s">
        <v>184</v>
      </c>
      <c r="C123" s="132" t="s">
        <v>191</v>
      </c>
      <c r="D123" s="122"/>
      <c r="E123" s="136" t="s">
        <v>192</v>
      </c>
      <c r="F123" s="124">
        <v>6000</v>
      </c>
      <c r="G123" s="142">
        <v>1400</v>
      </c>
      <c r="H123" s="142"/>
      <c r="I123" s="142">
        <f t="shared" si="12"/>
        <v>0</v>
      </c>
    </row>
    <row r="124" spans="1:9" s="29" customFormat="1" ht="15" customHeight="1" x14ac:dyDescent="0.25">
      <c r="A124" s="70"/>
      <c r="B124" s="127"/>
      <c r="C124" s="128">
        <v>3</v>
      </c>
      <c r="D124" s="129"/>
      <c r="E124" s="136" t="s">
        <v>3</v>
      </c>
      <c r="F124" s="126">
        <v>6000</v>
      </c>
      <c r="G124" s="142">
        <v>1400</v>
      </c>
      <c r="H124" s="142"/>
      <c r="I124" s="142">
        <f t="shared" si="12"/>
        <v>0</v>
      </c>
    </row>
    <row r="125" spans="1:9" s="29" customFormat="1" ht="15" customHeight="1" x14ac:dyDescent="0.25">
      <c r="A125" s="70"/>
      <c r="B125" s="127"/>
      <c r="C125" s="128">
        <v>31</v>
      </c>
      <c r="D125" s="129"/>
      <c r="E125" s="136" t="s">
        <v>4</v>
      </c>
      <c r="F125" s="126">
        <v>2000</v>
      </c>
      <c r="G125" s="145">
        <v>500</v>
      </c>
      <c r="H125" s="145"/>
      <c r="I125" s="142">
        <f t="shared" si="12"/>
        <v>0</v>
      </c>
    </row>
    <row r="126" spans="1:9" s="29" customFormat="1" ht="15" customHeight="1" x14ac:dyDescent="0.25">
      <c r="A126" s="70"/>
      <c r="B126" s="127"/>
      <c r="C126" s="128">
        <v>32</v>
      </c>
      <c r="D126" s="129"/>
      <c r="E126" s="122" t="s">
        <v>10</v>
      </c>
      <c r="F126" s="126">
        <v>2500</v>
      </c>
      <c r="G126" s="145">
        <v>500</v>
      </c>
      <c r="H126" s="145"/>
      <c r="I126" s="142">
        <f t="shared" si="12"/>
        <v>0</v>
      </c>
    </row>
    <row r="127" spans="1:9" s="29" customFormat="1" ht="15" customHeight="1" x14ac:dyDescent="0.25">
      <c r="A127" s="70"/>
      <c r="B127" s="127"/>
      <c r="C127" s="128">
        <v>34</v>
      </c>
      <c r="D127" s="129"/>
      <c r="E127" s="122" t="s">
        <v>90</v>
      </c>
      <c r="F127" s="126">
        <v>1500</v>
      </c>
      <c r="G127" s="145">
        <v>400</v>
      </c>
      <c r="H127" s="145"/>
      <c r="I127" s="142">
        <f t="shared" si="12"/>
        <v>0</v>
      </c>
    </row>
    <row r="128" spans="1:9" s="29" customFormat="1" ht="15" customHeight="1" x14ac:dyDescent="0.25">
      <c r="A128" s="70"/>
      <c r="B128" s="131" t="s">
        <v>178</v>
      </c>
      <c r="C128" s="132" t="s">
        <v>231</v>
      </c>
      <c r="D128" s="122"/>
      <c r="E128" s="122" t="s">
        <v>230</v>
      </c>
      <c r="F128" s="126"/>
      <c r="G128" s="142">
        <v>2062.5</v>
      </c>
      <c r="H128" s="142">
        <v>2062.5</v>
      </c>
      <c r="I128" s="142">
        <f t="shared" si="12"/>
        <v>100</v>
      </c>
    </row>
    <row r="129" spans="1:9" s="29" customFormat="1" ht="15" customHeight="1" x14ac:dyDescent="0.25">
      <c r="A129" s="70"/>
      <c r="B129" s="127"/>
      <c r="C129" s="128">
        <v>31</v>
      </c>
      <c r="D129" s="129"/>
      <c r="E129" s="136" t="s">
        <v>4</v>
      </c>
      <c r="F129" s="126"/>
      <c r="G129" s="145"/>
      <c r="H129" s="145"/>
      <c r="I129" s="142" t="e">
        <f t="shared" si="12"/>
        <v>#DIV/0!</v>
      </c>
    </row>
    <row r="130" spans="1:9" s="29" customFormat="1" ht="15" customHeight="1" x14ac:dyDescent="0.25">
      <c r="A130" s="70"/>
      <c r="B130" s="127"/>
      <c r="C130" s="128">
        <v>32</v>
      </c>
      <c r="D130" s="129"/>
      <c r="E130" s="122" t="s">
        <v>10</v>
      </c>
      <c r="F130" s="126"/>
      <c r="G130" s="145">
        <v>2062.5</v>
      </c>
      <c r="H130" s="145">
        <v>2062.5</v>
      </c>
      <c r="I130" s="142">
        <f t="shared" si="12"/>
        <v>100</v>
      </c>
    </row>
    <row r="131" spans="1:9" s="29" customFormat="1" ht="15" customHeight="1" x14ac:dyDescent="0.25">
      <c r="A131" s="70"/>
      <c r="B131" s="127"/>
      <c r="C131" s="128">
        <v>34</v>
      </c>
      <c r="D131" s="129"/>
      <c r="E131" s="122" t="s">
        <v>90</v>
      </c>
      <c r="F131" s="126"/>
      <c r="G131" s="145"/>
      <c r="H131" s="145"/>
      <c r="I131" s="142" t="e">
        <f t="shared" si="12"/>
        <v>#DIV/0!</v>
      </c>
    </row>
    <row r="132" spans="1:9" s="47" customFormat="1" ht="20.25" customHeight="1" x14ac:dyDescent="0.25">
      <c r="A132" s="69"/>
      <c r="B132" s="181" t="s">
        <v>143</v>
      </c>
      <c r="C132" s="182"/>
      <c r="D132" s="183"/>
      <c r="E132" s="125" t="s">
        <v>144</v>
      </c>
      <c r="F132" s="124">
        <v>37589.83</v>
      </c>
      <c r="G132" s="142">
        <f>G133</f>
        <v>53450.080000000002</v>
      </c>
      <c r="H132" s="142">
        <f>H133</f>
        <v>53450.080000000002</v>
      </c>
      <c r="I132" s="142">
        <f t="shared" si="12"/>
        <v>100</v>
      </c>
    </row>
    <row r="133" spans="1:9" s="45" customFormat="1" ht="17.25" customHeight="1" x14ac:dyDescent="0.25">
      <c r="A133" s="69"/>
      <c r="B133" s="181" t="s">
        <v>132</v>
      </c>
      <c r="C133" s="182"/>
      <c r="D133" s="182"/>
      <c r="E133" s="183"/>
      <c r="F133" s="124"/>
      <c r="G133" s="142">
        <f>G135</f>
        <v>53450.080000000002</v>
      </c>
      <c r="H133" s="142">
        <f>H135</f>
        <v>53450.080000000002</v>
      </c>
      <c r="I133" s="142">
        <f t="shared" si="12"/>
        <v>100</v>
      </c>
    </row>
    <row r="134" spans="1:9" s="45" customFormat="1" ht="17.25" customHeight="1" x14ac:dyDescent="0.25">
      <c r="A134" s="69"/>
      <c r="B134" s="181" t="s">
        <v>133</v>
      </c>
      <c r="C134" s="182"/>
      <c r="D134" s="182"/>
      <c r="E134" s="183"/>
      <c r="F134" s="124"/>
      <c r="G134" s="142">
        <f>G135</f>
        <v>53450.080000000002</v>
      </c>
      <c r="H134" s="142">
        <f>H135</f>
        <v>53450.080000000002</v>
      </c>
      <c r="I134" s="142">
        <f t="shared" si="12"/>
        <v>100</v>
      </c>
    </row>
    <row r="135" spans="1:9" s="43" customFormat="1" ht="17.25" customHeight="1" x14ac:dyDescent="0.25">
      <c r="A135" s="70"/>
      <c r="B135" s="177" t="s">
        <v>134</v>
      </c>
      <c r="C135" s="178"/>
      <c r="D135" s="178"/>
      <c r="E135" s="179"/>
      <c r="F135" s="126">
        <v>37589.83</v>
      </c>
      <c r="G135" s="142">
        <f>G136</f>
        <v>53450.080000000002</v>
      </c>
      <c r="H135" s="142">
        <f>H136</f>
        <v>53450.080000000002</v>
      </c>
      <c r="I135" s="142">
        <f t="shared" si="12"/>
        <v>100</v>
      </c>
    </row>
    <row r="136" spans="1:9" s="44" customFormat="1" ht="15" customHeight="1" x14ac:dyDescent="0.25">
      <c r="A136" s="69"/>
      <c r="B136" s="181">
        <v>32</v>
      </c>
      <c r="C136" s="182"/>
      <c r="D136" s="183"/>
      <c r="E136" s="122" t="s">
        <v>10</v>
      </c>
      <c r="F136" s="126">
        <v>37589.83</v>
      </c>
      <c r="G136" s="142">
        <f>G138</f>
        <v>53450.080000000002</v>
      </c>
      <c r="H136" s="142">
        <f>H138</f>
        <v>53450.080000000002</v>
      </c>
      <c r="I136" s="142">
        <f t="shared" si="12"/>
        <v>100</v>
      </c>
    </row>
    <row r="137" spans="1:9" s="29" customFormat="1" ht="15" customHeight="1" x14ac:dyDescent="0.25">
      <c r="A137" s="70"/>
      <c r="B137" s="131">
        <v>323</v>
      </c>
      <c r="C137" s="128"/>
      <c r="D137" s="129"/>
      <c r="E137" s="125" t="s">
        <v>73</v>
      </c>
      <c r="F137" s="126">
        <f>F138</f>
        <v>0</v>
      </c>
      <c r="G137" s="142">
        <f>G138</f>
        <v>53450.080000000002</v>
      </c>
      <c r="H137" s="142">
        <f>H138</f>
        <v>53450.080000000002</v>
      </c>
      <c r="I137" s="142">
        <f t="shared" si="12"/>
        <v>100</v>
      </c>
    </row>
    <row r="138" spans="1:9" s="29" customFormat="1" ht="15" customHeight="1" x14ac:dyDescent="0.25">
      <c r="A138" s="70"/>
      <c r="B138" s="127">
        <v>3231</v>
      </c>
      <c r="C138" s="128"/>
      <c r="D138" s="129"/>
      <c r="E138" s="130" t="s">
        <v>74</v>
      </c>
      <c r="F138" s="126"/>
      <c r="G138" s="142">
        <v>53450.080000000002</v>
      </c>
      <c r="H138" s="142">
        <v>53450.080000000002</v>
      </c>
      <c r="I138" s="142">
        <f t="shared" si="12"/>
        <v>100</v>
      </c>
    </row>
    <row r="139" spans="1:9" s="48" customFormat="1" ht="29.25" customHeight="1" x14ac:dyDescent="0.25">
      <c r="A139" s="69"/>
      <c r="B139" s="181">
        <v>4001</v>
      </c>
      <c r="C139" s="182"/>
      <c r="D139" s="183"/>
      <c r="E139" s="122" t="s">
        <v>145</v>
      </c>
      <c r="F139" s="124"/>
      <c r="G139" s="142">
        <f>G140+G176+G190+G210+G217+G155+G164+G197+G184</f>
        <v>83432.600000000006</v>
      </c>
      <c r="H139" s="142">
        <f>H140+H155+H164+H176+H184+H190+H197+H210+H217</f>
        <v>83062.329999999987</v>
      </c>
      <c r="I139" s="142">
        <f t="shared" si="12"/>
        <v>99.556204649022064</v>
      </c>
    </row>
    <row r="140" spans="1:9" s="47" customFormat="1" ht="20.25" customHeight="1" x14ac:dyDescent="0.25">
      <c r="A140" s="69"/>
      <c r="B140" s="181" t="s">
        <v>149</v>
      </c>
      <c r="C140" s="182"/>
      <c r="D140" s="183"/>
      <c r="E140" s="125" t="s">
        <v>150</v>
      </c>
      <c r="F140" s="124">
        <v>100</v>
      </c>
      <c r="G140" s="142">
        <f>G141</f>
        <v>1202.5</v>
      </c>
      <c r="H140" s="142">
        <f>H141</f>
        <v>1202.5</v>
      </c>
      <c r="I140" s="142">
        <f t="shared" si="12"/>
        <v>100</v>
      </c>
    </row>
    <row r="141" spans="1:9" s="45" customFormat="1" ht="17.25" customHeight="1" x14ac:dyDescent="0.25">
      <c r="A141" s="69"/>
      <c r="B141" s="181" t="s">
        <v>146</v>
      </c>
      <c r="C141" s="182"/>
      <c r="D141" s="182"/>
      <c r="E141" s="183"/>
      <c r="F141" s="124"/>
      <c r="G141" s="142">
        <v>1202.5</v>
      </c>
      <c r="H141" s="142">
        <v>1202.5</v>
      </c>
      <c r="I141" s="142">
        <f t="shared" si="12"/>
        <v>100</v>
      </c>
    </row>
    <row r="142" spans="1:9" s="45" customFormat="1" ht="17.25" customHeight="1" x14ac:dyDescent="0.25">
      <c r="A142" s="69"/>
      <c r="B142" s="181" t="s">
        <v>147</v>
      </c>
      <c r="C142" s="182"/>
      <c r="D142" s="182"/>
      <c r="E142" s="183"/>
      <c r="F142" s="124"/>
      <c r="G142" s="142">
        <v>1202.5</v>
      </c>
      <c r="H142" s="142">
        <v>1202.5</v>
      </c>
      <c r="I142" s="142">
        <f t="shared" si="12"/>
        <v>100</v>
      </c>
    </row>
    <row r="143" spans="1:9" s="43" customFormat="1" ht="17.25" customHeight="1" x14ac:dyDescent="0.25">
      <c r="A143" s="70"/>
      <c r="B143" s="177" t="s">
        <v>148</v>
      </c>
      <c r="C143" s="178"/>
      <c r="D143" s="178"/>
      <c r="E143" s="179"/>
      <c r="F143" s="126"/>
      <c r="G143" s="142">
        <v>1202.5</v>
      </c>
      <c r="H143" s="142">
        <v>1202.5</v>
      </c>
      <c r="I143" s="142">
        <f t="shared" si="12"/>
        <v>100</v>
      </c>
    </row>
    <row r="144" spans="1:9" s="29" customFormat="1" ht="15" customHeight="1" x14ac:dyDescent="0.25">
      <c r="A144" s="70"/>
      <c r="B144" s="181">
        <v>32</v>
      </c>
      <c r="C144" s="182"/>
      <c r="D144" s="183"/>
      <c r="E144" s="122" t="s">
        <v>10</v>
      </c>
      <c r="F144" s="126">
        <v>100</v>
      </c>
      <c r="G144" s="142">
        <v>1202.52</v>
      </c>
      <c r="H144" s="142">
        <v>1202.5</v>
      </c>
      <c r="I144" s="142">
        <f t="shared" si="12"/>
        <v>99.998336825998734</v>
      </c>
    </row>
    <row r="145" spans="1:9" s="29" customFormat="1" ht="15" customHeight="1" x14ac:dyDescent="0.25">
      <c r="A145" s="70"/>
      <c r="B145" s="131">
        <v>329</v>
      </c>
      <c r="C145" s="128"/>
      <c r="D145" s="129"/>
      <c r="E145" s="125" t="s">
        <v>84</v>
      </c>
      <c r="F145" s="126">
        <f>F146</f>
        <v>0</v>
      </c>
      <c r="G145" s="144"/>
      <c r="H145" s="142"/>
      <c r="I145" s="142" t="e">
        <f t="shared" si="12"/>
        <v>#DIV/0!</v>
      </c>
    </row>
    <row r="146" spans="1:9" s="29" customFormat="1" ht="27" customHeight="1" x14ac:dyDescent="0.25">
      <c r="A146" s="70"/>
      <c r="B146" s="127">
        <v>3291</v>
      </c>
      <c r="C146" s="128"/>
      <c r="D146" s="129"/>
      <c r="E146" s="133" t="s">
        <v>85</v>
      </c>
      <c r="F146" s="126"/>
      <c r="G146" s="144"/>
      <c r="H146" s="142"/>
      <c r="I146" s="142" t="e">
        <f>H146/G146*100</f>
        <v>#DIV/0!</v>
      </c>
    </row>
    <row r="147" spans="1:9" s="43" customFormat="1" ht="22.5" customHeight="1" x14ac:dyDescent="0.25">
      <c r="A147" s="70"/>
      <c r="B147" s="131" t="s">
        <v>184</v>
      </c>
      <c r="C147" s="132" t="s">
        <v>193</v>
      </c>
      <c r="D147" s="132"/>
      <c r="E147" s="135" t="s">
        <v>194</v>
      </c>
      <c r="F147" s="124"/>
      <c r="G147" s="143"/>
      <c r="H147" s="143"/>
      <c r="I147" s="142" t="e">
        <f t="shared" ref="I147:I174" si="13">H147/G147*100</f>
        <v>#DIV/0!</v>
      </c>
    </row>
    <row r="148" spans="1:9" s="29" customFormat="1" ht="22.5" customHeight="1" x14ac:dyDescent="0.25">
      <c r="A148" s="70"/>
      <c r="B148" s="127">
        <v>32</v>
      </c>
      <c r="C148" s="128"/>
      <c r="D148" s="128"/>
      <c r="E148" s="122" t="s">
        <v>10</v>
      </c>
      <c r="F148" s="126"/>
      <c r="G148" s="143"/>
      <c r="H148" s="143"/>
      <c r="I148" s="142" t="e">
        <f t="shared" si="13"/>
        <v>#DIV/0!</v>
      </c>
    </row>
    <row r="149" spans="1:9" s="45" customFormat="1" ht="17.25" customHeight="1" x14ac:dyDescent="0.25">
      <c r="A149" s="69"/>
      <c r="B149" s="181" t="s">
        <v>132</v>
      </c>
      <c r="C149" s="182"/>
      <c r="D149" s="182"/>
      <c r="E149" s="183"/>
      <c r="F149" s="124"/>
      <c r="G149" s="142"/>
      <c r="H149" s="142"/>
      <c r="I149" s="142" t="e">
        <f t="shared" si="13"/>
        <v>#DIV/0!</v>
      </c>
    </row>
    <row r="150" spans="1:9" s="45" customFormat="1" ht="17.25" customHeight="1" x14ac:dyDescent="0.25">
      <c r="A150" s="69"/>
      <c r="B150" s="181" t="s">
        <v>141</v>
      </c>
      <c r="C150" s="182"/>
      <c r="D150" s="182"/>
      <c r="E150" s="183"/>
      <c r="F150" s="124"/>
      <c r="G150" s="142"/>
      <c r="H150" s="142"/>
      <c r="I150" s="142" t="e">
        <f t="shared" si="13"/>
        <v>#DIV/0!</v>
      </c>
    </row>
    <row r="151" spans="1:9" s="43" customFormat="1" ht="17.25" customHeight="1" x14ac:dyDescent="0.25">
      <c r="A151" s="70"/>
      <c r="B151" s="177" t="s">
        <v>142</v>
      </c>
      <c r="C151" s="178"/>
      <c r="D151" s="178"/>
      <c r="E151" s="179"/>
      <c r="F151" s="126"/>
      <c r="G151" s="145"/>
      <c r="H151" s="145"/>
      <c r="I151" s="142" t="e">
        <f t="shared" si="13"/>
        <v>#DIV/0!</v>
      </c>
    </row>
    <row r="152" spans="1:9" s="29" customFormat="1" ht="15" customHeight="1" x14ac:dyDescent="0.25">
      <c r="A152" s="70"/>
      <c r="B152" s="181">
        <v>32</v>
      </c>
      <c r="C152" s="182"/>
      <c r="D152" s="183"/>
      <c r="E152" s="122" t="s">
        <v>10</v>
      </c>
      <c r="F152" s="126">
        <f>F153</f>
        <v>0</v>
      </c>
      <c r="G152" s="144"/>
      <c r="H152" s="144">
        <f t="shared" ref="H152:H153" si="14">H153</f>
        <v>0</v>
      </c>
      <c r="I152" s="142" t="e">
        <f t="shared" si="13"/>
        <v>#DIV/0!</v>
      </c>
    </row>
    <row r="153" spans="1:9" s="29" customFormat="1" ht="15" customHeight="1" x14ac:dyDescent="0.25">
      <c r="A153" s="70"/>
      <c r="B153" s="131">
        <v>329</v>
      </c>
      <c r="C153" s="128"/>
      <c r="D153" s="129"/>
      <c r="E153" s="125" t="s">
        <v>84</v>
      </c>
      <c r="F153" s="126">
        <f>F154</f>
        <v>0</v>
      </c>
      <c r="G153" s="144"/>
      <c r="H153" s="144">
        <f t="shared" si="14"/>
        <v>0</v>
      </c>
      <c r="I153" s="142" t="e">
        <f t="shared" si="13"/>
        <v>#DIV/0!</v>
      </c>
    </row>
    <row r="154" spans="1:9" s="29" customFormat="1" ht="15" customHeight="1" x14ac:dyDescent="0.25">
      <c r="A154" s="70"/>
      <c r="B154" s="127">
        <v>3299</v>
      </c>
      <c r="C154" s="128"/>
      <c r="D154" s="129"/>
      <c r="E154" s="130" t="s">
        <v>84</v>
      </c>
      <c r="F154" s="126"/>
      <c r="G154" s="144"/>
      <c r="H154" s="144"/>
      <c r="I154" s="142" t="e">
        <f t="shared" si="13"/>
        <v>#DIV/0!</v>
      </c>
    </row>
    <row r="155" spans="1:9" s="47" customFormat="1" ht="20.25" customHeight="1" x14ac:dyDescent="0.25">
      <c r="A155" s="69"/>
      <c r="B155" s="181" t="s">
        <v>151</v>
      </c>
      <c r="C155" s="182"/>
      <c r="D155" s="183"/>
      <c r="E155" s="125" t="s">
        <v>152</v>
      </c>
      <c r="F155" s="124">
        <v>729.96</v>
      </c>
      <c r="G155" s="142">
        <f>G156</f>
        <v>729.96</v>
      </c>
      <c r="H155" s="142">
        <f>H156</f>
        <v>729.96</v>
      </c>
      <c r="I155" s="142">
        <f t="shared" si="13"/>
        <v>100</v>
      </c>
    </row>
    <row r="156" spans="1:9" s="45" customFormat="1" ht="17.25" customHeight="1" x14ac:dyDescent="0.25">
      <c r="A156" s="69"/>
      <c r="B156" s="181" t="s">
        <v>146</v>
      </c>
      <c r="C156" s="182"/>
      <c r="D156" s="182"/>
      <c r="E156" s="183"/>
      <c r="F156" s="124">
        <v>729.96</v>
      </c>
      <c r="G156" s="142">
        <f t="shared" ref="G156:H158" si="15">G157</f>
        <v>729.96</v>
      </c>
      <c r="H156" s="142">
        <f t="shared" si="15"/>
        <v>729.96</v>
      </c>
      <c r="I156" s="142">
        <f t="shared" si="13"/>
        <v>100</v>
      </c>
    </row>
    <row r="157" spans="1:9" s="45" customFormat="1" ht="17.25" customHeight="1" x14ac:dyDescent="0.25">
      <c r="A157" s="69"/>
      <c r="B157" s="181" t="s">
        <v>147</v>
      </c>
      <c r="C157" s="182"/>
      <c r="D157" s="182"/>
      <c r="E157" s="183"/>
      <c r="F157" s="124"/>
      <c r="G157" s="142">
        <f t="shared" si="15"/>
        <v>729.96</v>
      </c>
      <c r="H157" s="142">
        <f t="shared" si="15"/>
        <v>729.96</v>
      </c>
      <c r="I157" s="142">
        <f t="shared" si="13"/>
        <v>100</v>
      </c>
    </row>
    <row r="158" spans="1:9" s="43" customFormat="1" ht="17.25" customHeight="1" x14ac:dyDescent="0.25">
      <c r="A158" s="70"/>
      <c r="B158" s="177" t="s">
        <v>148</v>
      </c>
      <c r="C158" s="178"/>
      <c r="D158" s="178"/>
      <c r="E158" s="179"/>
      <c r="F158" s="126"/>
      <c r="G158" s="142">
        <f t="shared" si="15"/>
        <v>729.96</v>
      </c>
      <c r="H158" s="142">
        <f t="shared" si="15"/>
        <v>729.96</v>
      </c>
      <c r="I158" s="142">
        <f t="shared" si="13"/>
        <v>100</v>
      </c>
    </row>
    <row r="159" spans="1:9" s="44" customFormat="1" ht="15" customHeight="1" x14ac:dyDescent="0.25">
      <c r="A159" s="69"/>
      <c r="B159" s="181">
        <v>31</v>
      </c>
      <c r="C159" s="182"/>
      <c r="D159" s="183"/>
      <c r="E159" s="125" t="s">
        <v>4</v>
      </c>
      <c r="F159" s="124">
        <v>729.96</v>
      </c>
      <c r="G159" s="142">
        <v>729.96</v>
      </c>
      <c r="H159" s="142">
        <v>729.96</v>
      </c>
      <c r="I159" s="142">
        <f t="shared" si="13"/>
        <v>100</v>
      </c>
    </row>
    <row r="160" spans="1:9" s="29" customFormat="1" ht="15" customHeight="1" x14ac:dyDescent="0.25">
      <c r="A160" s="70"/>
      <c r="B160" s="181">
        <v>311</v>
      </c>
      <c r="C160" s="182"/>
      <c r="D160" s="183"/>
      <c r="E160" s="125" t="s">
        <v>19</v>
      </c>
      <c r="F160" s="126">
        <f>F161</f>
        <v>0</v>
      </c>
      <c r="G160" s="144"/>
      <c r="H160" s="144"/>
      <c r="I160" s="142" t="e">
        <f t="shared" si="13"/>
        <v>#DIV/0!</v>
      </c>
    </row>
    <row r="161" spans="1:9" s="29" customFormat="1" ht="15" customHeight="1" x14ac:dyDescent="0.25">
      <c r="A161" s="70"/>
      <c r="B161" s="127">
        <v>3113</v>
      </c>
      <c r="C161" s="128"/>
      <c r="D161" s="129"/>
      <c r="E161" s="130" t="s">
        <v>59</v>
      </c>
      <c r="F161" s="126"/>
      <c r="G161" s="144"/>
      <c r="H161" s="144"/>
      <c r="I161" s="142" t="e">
        <f t="shared" si="13"/>
        <v>#DIV/0!</v>
      </c>
    </row>
    <row r="162" spans="1:9" s="29" customFormat="1" ht="15" customHeight="1" x14ac:dyDescent="0.25">
      <c r="A162" s="70"/>
      <c r="B162" s="181">
        <v>313</v>
      </c>
      <c r="C162" s="182"/>
      <c r="D162" s="183"/>
      <c r="E162" s="125" t="s">
        <v>61</v>
      </c>
      <c r="F162" s="126">
        <f>F163</f>
        <v>0</v>
      </c>
      <c r="G162" s="144"/>
      <c r="H162" s="144"/>
      <c r="I162" s="142" t="e">
        <f t="shared" si="13"/>
        <v>#DIV/0!</v>
      </c>
    </row>
    <row r="163" spans="1:9" s="29" customFormat="1" ht="15" customHeight="1" x14ac:dyDescent="0.25">
      <c r="A163" s="70"/>
      <c r="B163" s="177">
        <v>3132</v>
      </c>
      <c r="C163" s="178"/>
      <c r="D163" s="179"/>
      <c r="E163" s="129" t="s">
        <v>62</v>
      </c>
      <c r="F163" s="126"/>
      <c r="G163" s="144"/>
      <c r="H163" s="144"/>
      <c r="I163" s="142" t="e">
        <f t="shared" si="13"/>
        <v>#DIV/0!</v>
      </c>
    </row>
    <row r="164" spans="1:9" s="47" customFormat="1" ht="29.25" customHeight="1" x14ac:dyDescent="0.25">
      <c r="A164" s="69"/>
      <c r="B164" s="181" t="s">
        <v>153</v>
      </c>
      <c r="C164" s="182"/>
      <c r="D164" s="183"/>
      <c r="E164" s="136" t="s">
        <v>154</v>
      </c>
      <c r="F164" s="124">
        <v>4623.8</v>
      </c>
      <c r="G164" s="142">
        <f t="shared" ref="G164:H166" si="16">G165</f>
        <v>8065.27</v>
      </c>
      <c r="H164" s="142">
        <f t="shared" si="16"/>
        <v>7463.55</v>
      </c>
      <c r="I164" s="142">
        <f t="shared" si="13"/>
        <v>92.539369419746649</v>
      </c>
    </row>
    <row r="165" spans="1:9" s="45" customFormat="1" ht="17.25" customHeight="1" x14ac:dyDescent="0.25">
      <c r="A165" s="69"/>
      <c r="B165" s="181" t="s">
        <v>146</v>
      </c>
      <c r="C165" s="182"/>
      <c r="D165" s="182"/>
      <c r="E165" s="183"/>
      <c r="F165" s="124">
        <v>4623.8</v>
      </c>
      <c r="G165" s="142">
        <f t="shared" si="16"/>
        <v>8065.27</v>
      </c>
      <c r="H165" s="142">
        <f t="shared" si="16"/>
        <v>7463.55</v>
      </c>
      <c r="I165" s="142">
        <f t="shared" si="13"/>
        <v>92.539369419746649</v>
      </c>
    </row>
    <row r="166" spans="1:9" s="45" customFormat="1" ht="17.25" customHeight="1" x14ac:dyDescent="0.25">
      <c r="A166" s="69"/>
      <c r="B166" s="181" t="s">
        <v>147</v>
      </c>
      <c r="C166" s="182"/>
      <c r="D166" s="182"/>
      <c r="E166" s="183"/>
      <c r="F166" s="124"/>
      <c r="G166" s="142">
        <f t="shared" si="16"/>
        <v>8065.27</v>
      </c>
      <c r="H166" s="142">
        <f t="shared" si="16"/>
        <v>7463.55</v>
      </c>
      <c r="I166" s="142">
        <f t="shared" si="13"/>
        <v>92.539369419746649</v>
      </c>
    </row>
    <row r="167" spans="1:9" s="43" customFormat="1" ht="17.25" customHeight="1" x14ac:dyDescent="0.25">
      <c r="A167" s="70"/>
      <c r="B167" s="177" t="s">
        <v>148</v>
      </c>
      <c r="C167" s="178"/>
      <c r="D167" s="178"/>
      <c r="E167" s="179"/>
      <c r="F167" s="126"/>
      <c r="G167" s="142">
        <v>8065.27</v>
      </c>
      <c r="H167" s="142">
        <v>7463.55</v>
      </c>
      <c r="I167" s="142">
        <f t="shared" si="13"/>
        <v>92.539369419746649</v>
      </c>
    </row>
    <row r="168" spans="1:9" s="44" customFormat="1" ht="15" customHeight="1" x14ac:dyDescent="0.25">
      <c r="A168" s="69"/>
      <c r="B168" s="181">
        <v>31</v>
      </c>
      <c r="C168" s="182"/>
      <c r="D168" s="183"/>
      <c r="E168" s="125" t="s">
        <v>4</v>
      </c>
      <c r="F168" s="124">
        <v>2176</v>
      </c>
      <c r="G168" s="143">
        <v>7463.12</v>
      </c>
      <c r="H168" s="143">
        <v>6911.4</v>
      </c>
      <c r="I168" s="142">
        <f t="shared" si="13"/>
        <v>92.607381363290415</v>
      </c>
    </row>
    <row r="169" spans="1:9" s="44" customFormat="1" ht="15" customHeight="1" x14ac:dyDescent="0.25">
      <c r="A169" s="69"/>
      <c r="B169" s="131">
        <v>311</v>
      </c>
      <c r="C169" s="132"/>
      <c r="D169" s="122"/>
      <c r="E169" s="125" t="s">
        <v>204</v>
      </c>
      <c r="F169" s="124"/>
      <c r="G169" s="143"/>
      <c r="H169" s="143"/>
      <c r="I169" s="142"/>
    </row>
    <row r="170" spans="1:9" s="44" customFormat="1" ht="15" customHeight="1" x14ac:dyDescent="0.25">
      <c r="A170" s="69"/>
      <c r="B170" s="127">
        <v>3111</v>
      </c>
      <c r="C170" s="128"/>
      <c r="D170" s="129"/>
      <c r="E170" s="130" t="s">
        <v>20</v>
      </c>
      <c r="F170" s="126"/>
      <c r="G170" s="144"/>
      <c r="H170" s="144"/>
      <c r="I170" s="142"/>
    </row>
    <row r="171" spans="1:9" s="29" customFormat="1" ht="15" customHeight="1" x14ac:dyDescent="0.25">
      <c r="A171" s="70"/>
      <c r="B171" s="131">
        <v>312</v>
      </c>
      <c r="C171" s="128"/>
      <c r="D171" s="129"/>
      <c r="E171" s="125" t="s">
        <v>60</v>
      </c>
      <c r="F171" s="126">
        <f>F172</f>
        <v>0</v>
      </c>
      <c r="G171" s="144"/>
      <c r="H171" s="143"/>
      <c r="I171" s="142" t="e">
        <f t="shared" si="13"/>
        <v>#DIV/0!</v>
      </c>
    </row>
    <row r="172" spans="1:9" s="29" customFormat="1" ht="15" customHeight="1" x14ac:dyDescent="0.25">
      <c r="A172" s="70"/>
      <c r="B172" s="127">
        <v>3121</v>
      </c>
      <c r="C172" s="128"/>
      <c r="D172" s="129"/>
      <c r="E172" s="130" t="s">
        <v>60</v>
      </c>
      <c r="F172" s="126"/>
      <c r="G172" s="144"/>
      <c r="H172" s="144"/>
      <c r="I172" s="142" t="e">
        <f t="shared" si="13"/>
        <v>#DIV/0!</v>
      </c>
    </row>
    <row r="173" spans="1:9" s="44" customFormat="1" ht="15.75" customHeight="1" x14ac:dyDescent="0.25">
      <c r="A173" s="69"/>
      <c r="B173" s="181">
        <v>32</v>
      </c>
      <c r="C173" s="182"/>
      <c r="D173" s="183"/>
      <c r="E173" s="122" t="s">
        <v>10</v>
      </c>
      <c r="F173" s="124">
        <v>2447.8000000000002</v>
      </c>
      <c r="G173" s="143">
        <v>602.15</v>
      </c>
      <c r="H173" s="143">
        <v>552.15</v>
      </c>
      <c r="I173" s="142">
        <f t="shared" si="13"/>
        <v>91.696421157518898</v>
      </c>
    </row>
    <row r="174" spans="1:9" s="29" customFormat="1" ht="15" customHeight="1" x14ac:dyDescent="0.25">
      <c r="A174" s="70"/>
      <c r="B174" s="181">
        <v>321</v>
      </c>
      <c r="C174" s="182"/>
      <c r="D174" s="183"/>
      <c r="E174" s="122" t="s">
        <v>21</v>
      </c>
      <c r="F174" s="126">
        <f>F175</f>
        <v>0</v>
      </c>
      <c r="G174" s="144"/>
      <c r="H174" s="144"/>
      <c r="I174" s="142" t="e">
        <f t="shared" si="13"/>
        <v>#DIV/0!</v>
      </c>
    </row>
    <row r="175" spans="1:9" s="29" customFormat="1" ht="29.25" customHeight="1" x14ac:dyDescent="0.25">
      <c r="A175" s="70"/>
      <c r="B175" s="177">
        <v>3212</v>
      </c>
      <c r="C175" s="178"/>
      <c r="D175" s="179"/>
      <c r="E175" s="129" t="s">
        <v>63</v>
      </c>
      <c r="F175" s="126"/>
      <c r="G175" s="144"/>
      <c r="H175" s="144"/>
      <c r="I175" s="142" t="e">
        <f>H175/G175*100</f>
        <v>#DIV/0!</v>
      </c>
    </row>
    <row r="176" spans="1:9" s="47" customFormat="1" ht="31.5" customHeight="1" x14ac:dyDescent="0.25">
      <c r="A176" s="69"/>
      <c r="B176" s="181" t="s">
        <v>156</v>
      </c>
      <c r="C176" s="182"/>
      <c r="D176" s="183"/>
      <c r="E176" s="136" t="s">
        <v>157</v>
      </c>
      <c r="F176" s="124">
        <v>20000</v>
      </c>
      <c r="G176" s="142">
        <f t="shared" ref="G176:H178" si="17">G177</f>
        <v>16087.98</v>
      </c>
      <c r="H176" s="142">
        <f t="shared" si="17"/>
        <v>16381.49</v>
      </c>
      <c r="I176" s="142">
        <f t="shared" ref="I176:I195" si="18">H176/G176*100</f>
        <v>101.82440554998205</v>
      </c>
    </row>
    <row r="177" spans="1:9" s="45" customFormat="1" ht="15" customHeight="1" x14ac:dyDescent="0.25">
      <c r="A177" s="69"/>
      <c r="B177" s="181" t="s">
        <v>135</v>
      </c>
      <c r="C177" s="182"/>
      <c r="D177" s="182"/>
      <c r="E177" s="183"/>
      <c r="F177" s="124">
        <v>20000</v>
      </c>
      <c r="G177" s="142">
        <f t="shared" si="17"/>
        <v>16087.98</v>
      </c>
      <c r="H177" s="142">
        <f t="shared" si="17"/>
        <v>16381.49</v>
      </c>
      <c r="I177" s="142">
        <f t="shared" si="18"/>
        <v>101.82440554998205</v>
      </c>
    </row>
    <row r="178" spans="1:9" s="46" customFormat="1" ht="15" customHeight="1" x14ac:dyDescent="0.25">
      <c r="A178" s="71"/>
      <c r="B178" s="181" t="s">
        <v>155</v>
      </c>
      <c r="C178" s="182"/>
      <c r="D178" s="182"/>
      <c r="E178" s="183"/>
      <c r="F178" s="124"/>
      <c r="G178" s="142">
        <f t="shared" si="17"/>
        <v>16087.98</v>
      </c>
      <c r="H178" s="142">
        <f t="shared" si="17"/>
        <v>16381.49</v>
      </c>
      <c r="I178" s="142">
        <f t="shared" si="18"/>
        <v>101.82440554998205</v>
      </c>
    </row>
    <row r="179" spans="1:9" s="43" customFormat="1" ht="15" customHeight="1" x14ac:dyDescent="0.25">
      <c r="A179" s="70"/>
      <c r="B179" s="177" t="s">
        <v>136</v>
      </c>
      <c r="C179" s="178"/>
      <c r="D179" s="178"/>
      <c r="E179" s="179"/>
      <c r="F179" s="126"/>
      <c r="G179" s="142">
        <f>G180+G181</f>
        <v>16087.98</v>
      </c>
      <c r="H179" s="142">
        <f>H180+H181</f>
        <v>16381.49</v>
      </c>
      <c r="I179" s="142">
        <f t="shared" si="18"/>
        <v>101.82440554998205</v>
      </c>
    </row>
    <row r="180" spans="1:9" s="43" customFormat="1" ht="30" x14ac:dyDescent="0.25">
      <c r="A180" s="70"/>
      <c r="B180" s="131">
        <v>37</v>
      </c>
      <c r="C180" s="132"/>
      <c r="D180" s="122"/>
      <c r="E180" s="122" t="s">
        <v>239</v>
      </c>
      <c r="F180" s="124">
        <v>10000</v>
      </c>
      <c r="G180" s="143">
        <v>10045.76</v>
      </c>
      <c r="H180" s="143">
        <v>10045.76</v>
      </c>
      <c r="I180" s="142">
        <f t="shared" si="18"/>
        <v>100</v>
      </c>
    </row>
    <row r="181" spans="1:9" s="44" customFormat="1" ht="26.25" customHeight="1" x14ac:dyDescent="0.25">
      <c r="A181" s="69"/>
      <c r="B181" s="181">
        <v>42</v>
      </c>
      <c r="C181" s="182"/>
      <c r="D181" s="183"/>
      <c r="E181" s="136" t="s">
        <v>96</v>
      </c>
      <c r="F181" s="124">
        <v>10000</v>
      </c>
      <c r="G181" s="143">
        <f>G182</f>
        <v>6042.22</v>
      </c>
      <c r="H181" s="143">
        <f>H182</f>
        <v>6335.73</v>
      </c>
      <c r="I181" s="142">
        <f t="shared" si="18"/>
        <v>104.85765165783437</v>
      </c>
    </row>
    <row r="182" spans="1:9" s="29" customFormat="1" ht="30.75" customHeight="1" x14ac:dyDescent="0.25">
      <c r="A182" s="70"/>
      <c r="B182" s="181">
        <v>424</v>
      </c>
      <c r="C182" s="182"/>
      <c r="D182" s="183"/>
      <c r="E182" s="136" t="s">
        <v>100</v>
      </c>
      <c r="F182" s="126">
        <f>F183</f>
        <v>0</v>
      </c>
      <c r="G182" s="144">
        <f>G183</f>
        <v>6042.22</v>
      </c>
      <c r="H182" s="143">
        <f>H183</f>
        <v>6335.73</v>
      </c>
      <c r="I182" s="142">
        <f t="shared" si="18"/>
        <v>104.85765165783437</v>
      </c>
    </row>
    <row r="183" spans="1:9" s="29" customFormat="1" ht="15" customHeight="1" x14ac:dyDescent="0.25">
      <c r="A183" s="70"/>
      <c r="B183" s="180">
        <v>4241</v>
      </c>
      <c r="C183" s="180"/>
      <c r="D183" s="180"/>
      <c r="E183" s="130" t="s">
        <v>101</v>
      </c>
      <c r="F183" s="126"/>
      <c r="G183" s="144">
        <v>6042.22</v>
      </c>
      <c r="H183" s="144">
        <v>6335.73</v>
      </c>
      <c r="I183" s="142">
        <f t="shared" si="18"/>
        <v>104.85765165783437</v>
      </c>
    </row>
    <row r="184" spans="1:9" s="29" customFormat="1" ht="30" customHeight="1" x14ac:dyDescent="0.25">
      <c r="A184" s="70"/>
      <c r="B184" s="194" t="s">
        <v>236</v>
      </c>
      <c r="C184" s="195"/>
      <c r="D184" s="196"/>
      <c r="E184" s="137" t="s">
        <v>237</v>
      </c>
      <c r="F184" s="126"/>
      <c r="G184" s="143">
        <f>G185</f>
        <v>1100</v>
      </c>
      <c r="H184" s="143">
        <f>H185</f>
        <v>1098.44</v>
      </c>
      <c r="I184" s="142">
        <f>H184/G184*100</f>
        <v>99.858181818181819</v>
      </c>
    </row>
    <row r="185" spans="1:9" s="29" customFormat="1" ht="15" customHeight="1" x14ac:dyDescent="0.25">
      <c r="A185" s="70"/>
      <c r="B185" s="181" t="s">
        <v>146</v>
      </c>
      <c r="C185" s="182"/>
      <c r="D185" s="182"/>
      <c r="E185" s="183"/>
      <c r="F185" s="126"/>
      <c r="G185" s="143">
        <v>1100</v>
      </c>
      <c r="H185" s="143">
        <v>1098.44</v>
      </c>
      <c r="I185" s="142">
        <f t="shared" ref="I185:I189" si="19">H185/G185*100</f>
        <v>99.858181818181819</v>
      </c>
    </row>
    <row r="186" spans="1:9" s="29" customFormat="1" ht="15" customHeight="1" x14ac:dyDescent="0.25">
      <c r="A186" s="70"/>
      <c r="B186" s="181" t="s">
        <v>147</v>
      </c>
      <c r="C186" s="182"/>
      <c r="D186" s="182"/>
      <c r="E186" s="183"/>
      <c r="F186" s="126"/>
      <c r="G186" s="143">
        <v>1100</v>
      </c>
      <c r="H186" s="143">
        <v>1098.44</v>
      </c>
      <c r="I186" s="142">
        <f t="shared" si="19"/>
        <v>99.858181818181819</v>
      </c>
    </row>
    <row r="187" spans="1:9" s="29" customFormat="1" ht="15" customHeight="1" x14ac:dyDescent="0.25">
      <c r="A187" s="70"/>
      <c r="B187" s="177" t="s">
        <v>238</v>
      </c>
      <c r="C187" s="178"/>
      <c r="D187" s="178"/>
      <c r="E187" s="179"/>
      <c r="F187" s="126"/>
      <c r="G187" s="144">
        <v>1100</v>
      </c>
      <c r="H187" s="144">
        <v>1098.44</v>
      </c>
      <c r="I187" s="142">
        <f t="shared" si="19"/>
        <v>99.858181818181819</v>
      </c>
    </row>
    <row r="188" spans="1:9" s="29" customFormat="1" ht="27" customHeight="1" x14ac:dyDescent="0.25">
      <c r="A188" s="70"/>
      <c r="B188" s="181">
        <v>42</v>
      </c>
      <c r="C188" s="182"/>
      <c r="D188" s="183"/>
      <c r="E188" s="136" t="s">
        <v>96</v>
      </c>
      <c r="F188" s="126"/>
      <c r="G188" s="144">
        <v>1100</v>
      </c>
      <c r="H188" s="144">
        <v>1098.44</v>
      </c>
      <c r="I188" s="142">
        <f t="shared" si="19"/>
        <v>99.858181818181819</v>
      </c>
    </row>
    <row r="189" spans="1:9" s="29" customFormat="1" x14ac:dyDescent="0.25">
      <c r="A189" s="70"/>
      <c r="B189" s="177">
        <v>4241</v>
      </c>
      <c r="C189" s="178"/>
      <c r="D189" s="179"/>
      <c r="E189" s="133" t="s">
        <v>101</v>
      </c>
      <c r="F189" s="126"/>
      <c r="G189" s="144">
        <v>1100</v>
      </c>
      <c r="H189" s="144">
        <v>1098.44</v>
      </c>
      <c r="I189" s="142">
        <f t="shared" si="19"/>
        <v>99.858181818181819</v>
      </c>
    </row>
    <row r="190" spans="1:9" s="47" customFormat="1" ht="25.5" customHeight="1" x14ac:dyDescent="0.25">
      <c r="A190" s="69"/>
      <c r="B190" s="181" t="s">
        <v>171</v>
      </c>
      <c r="C190" s="182"/>
      <c r="D190" s="183"/>
      <c r="E190" s="136" t="s">
        <v>172</v>
      </c>
      <c r="F190" s="124"/>
      <c r="G190" s="142">
        <f>G191</f>
        <v>52</v>
      </c>
      <c r="H190" s="142">
        <f>H191</f>
        <v>52</v>
      </c>
      <c r="I190" s="142">
        <f t="shared" si="18"/>
        <v>100</v>
      </c>
    </row>
    <row r="191" spans="1:9" s="45" customFormat="1" ht="15" customHeight="1" x14ac:dyDescent="0.25">
      <c r="A191" s="69"/>
      <c r="B191" s="181" t="s">
        <v>135</v>
      </c>
      <c r="C191" s="182"/>
      <c r="D191" s="182"/>
      <c r="E191" s="183"/>
      <c r="F191" s="124"/>
      <c r="G191" s="142">
        <v>52</v>
      </c>
      <c r="H191" s="142">
        <v>52</v>
      </c>
      <c r="I191" s="142">
        <f t="shared" si="18"/>
        <v>100</v>
      </c>
    </row>
    <row r="192" spans="1:9" s="46" customFormat="1" ht="15" customHeight="1" x14ac:dyDescent="0.25">
      <c r="A192" s="71"/>
      <c r="B192" s="181" t="s">
        <v>158</v>
      </c>
      <c r="C192" s="182"/>
      <c r="D192" s="182"/>
      <c r="E192" s="183"/>
      <c r="F192" s="124"/>
      <c r="G192" s="142">
        <v>52</v>
      </c>
      <c r="H192" s="142">
        <v>52</v>
      </c>
      <c r="I192" s="142">
        <f t="shared" si="18"/>
        <v>100</v>
      </c>
    </row>
    <row r="193" spans="1:9" s="43" customFormat="1" ht="15" customHeight="1" x14ac:dyDescent="0.25">
      <c r="A193" s="70"/>
      <c r="B193" s="177" t="s">
        <v>159</v>
      </c>
      <c r="C193" s="178"/>
      <c r="D193" s="178"/>
      <c r="E193" s="179"/>
      <c r="F193" s="138"/>
      <c r="G193" s="146">
        <v>52</v>
      </c>
      <c r="H193" s="145">
        <v>52</v>
      </c>
      <c r="I193" s="142">
        <f t="shared" si="18"/>
        <v>100</v>
      </c>
    </row>
    <row r="194" spans="1:9" s="44" customFormat="1" ht="15.75" customHeight="1" x14ac:dyDescent="0.25">
      <c r="A194" s="69"/>
      <c r="B194" s="181">
        <v>32</v>
      </c>
      <c r="C194" s="182"/>
      <c r="D194" s="183"/>
      <c r="E194" s="122" t="s">
        <v>10</v>
      </c>
      <c r="F194" s="124">
        <f>F195</f>
        <v>0</v>
      </c>
      <c r="G194" s="144">
        <v>52</v>
      </c>
      <c r="H194" s="144">
        <v>52</v>
      </c>
      <c r="I194" s="142">
        <f t="shared" si="18"/>
        <v>100</v>
      </c>
    </row>
    <row r="195" spans="1:9" s="44" customFormat="1" ht="15.75" customHeight="1" x14ac:dyDescent="0.25">
      <c r="A195" s="69"/>
      <c r="B195" s="181">
        <v>322</v>
      </c>
      <c r="C195" s="182"/>
      <c r="D195" s="183"/>
      <c r="E195" s="122" t="s">
        <v>66</v>
      </c>
      <c r="F195" s="124">
        <f>F196</f>
        <v>0</v>
      </c>
      <c r="G195" s="143"/>
      <c r="H195" s="143"/>
      <c r="I195" s="142" t="e">
        <f t="shared" si="18"/>
        <v>#DIV/0!</v>
      </c>
    </row>
    <row r="196" spans="1:9" s="29" customFormat="1" ht="15" customHeight="1" x14ac:dyDescent="0.25">
      <c r="A196" s="70"/>
      <c r="B196" s="127">
        <v>3222</v>
      </c>
      <c r="C196" s="128"/>
      <c r="D196" s="129"/>
      <c r="E196" s="130" t="s">
        <v>68</v>
      </c>
      <c r="F196" s="126"/>
      <c r="G196" s="144"/>
      <c r="H196" s="143"/>
      <c r="I196" s="142" t="e">
        <f>H196/G196*100</f>
        <v>#DIV/0!</v>
      </c>
    </row>
    <row r="197" spans="1:9" s="47" customFormat="1" ht="29.25" customHeight="1" x14ac:dyDescent="0.25">
      <c r="A197" s="69"/>
      <c r="B197" s="181" t="s">
        <v>162</v>
      </c>
      <c r="C197" s="182"/>
      <c r="D197" s="183"/>
      <c r="E197" s="136" t="s">
        <v>163</v>
      </c>
      <c r="F197" s="124">
        <v>29531.32</v>
      </c>
      <c r="G197" s="142">
        <f>G204</f>
        <v>24507.1</v>
      </c>
      <c r="H197" s="142">
        <f>H204</f>
        <v>24446.6</v>
      </c>
      <c r="I197" s="142">
        <f t="shared" ref="I197:I216" si="20">H197/G197*100</f>
        <v>99.753132765606694</v>
      </c>
    </row>
    <row r="198" spans="1:9" s="45" customFormat="1" ht="17.25" customHeight="1" x14ac:dyDescent="0.25">
      <c r="A198" s="69"/>
      <c r="B198" s="181" t="s">
        <v>146</v>
      </c>
      <c r="C198" s="182"/>
      <c r="D198" s="182"/>
      <c r="E198" s="183"/>
      <c r="F198" s="124">
        <v>29531.32</v>
      </c>
      <c r="G198" s="142"/>
      <c r="H198" s="142"/>
      <c r="I198" s="142" t="e">
        <f t="shared" si="20"/>
        <v>#DIV/0!</v>
      </c>
    </row>
    <row r="199" spans="1:9" s="45" customFormat="1" ht="17.25" customHeight="1" x14ac:dyDescent="0.25">
      <c r="A199" s="69"/>
      <c r="B199" s="181" t="s">
        <v>147</v>
      </c>
      <c r="C199" s="182"/>
      <c r="D199" s="182"/>
      <c r="E199" s="183"/>
      <c r="F199" s="124"/>
      <c r="G199" s="142"/>
      <c r="H199" s="142"/>
      <c r="I199" s="142" t="e">
        <f t="shared" si="20"/>
        <v>#DIV/0!</v>
      </c>
    </row>
    <row r="200" spans="1:9" s="43" customFormat="1" ht="17.25" customHeight="1" x14ac:dyDescent="0.25">
      <c r="A200" s="70"/>
      <c r="B200" s="177" t="s">
        <v>148</v>
      </c>
      <c r="C200" s="178"/>
      <c r="D200" s="178"/>
      <c r="E200" s="179"/>
      <c r="F200" s="126"/>
      <c r="G200" s="145"/>
      <c r="H200" s="142"/>
      <c r="I200" s="142" t="e">
        <f t="shared" si="20"/>
        <v>#DIV/0!</v>
      </c>
    </row>
    <row r="201" spans="1:9" s="44" customFormat="1" ht="15.75" customHeight="1" x14ac:dyDescent="0.25">
      <c r="A201" s="69"/>
      <c r="B201" s="181">
        <v>32</v>
      </c>
      <c r="C201" s="182"/>
      <c r="D201" s="183"/>
      <c r="E201" s="122" t="s">
        <v>10</v>
      </c>
      <c r="F201" s="124">
        <v>29531.32</v>
      </c>
      <c r="G201" s="143"/>
      <c r="H201" s="142"/>
      <c r="I201" s="142" t="e">
        <f t="shared" si="20"/>
        <v>#DIV/0!</v>
      </c>
    </row>
    <row r="202" spans="1:9" s="44" customFormat="1" ht="15.75" customHeight="1" x14ac:dyDescent="0.25">
      <c r="A202" s="69"/>
      <c r="B202" s="181">
        <v>323</v>
      </c>
      <c r="C202" s="182"/>
      <c r="D202" s="183"/>
      <c r="E202" s="122" t="s">
        <v>73</v>
      </c>
      <c r="F202" s="124">
        <f>F203</f>
        <v>0</v>
      </c>
      <c r="G202" s="143"/>
      <c r="H202" s="142"/>
      <c r="I202" s="142" t="e">
        <f t="shared" si="20"/>
        <v>#DIV/0!</v>
      </c>
    </row>
    <row r="203" spans="1:9" s="29" customFormat="1" ht="15" customHeight="1" x14ac:dyDescent="0.25">
      <c r="A203" s="70"/>
      <c r="B203" s="127">
        <v>3237</v>
      </c>
      <c r="C203" s="128"/>
      <c r="D203" s="129"/>
      <c r="E203" s="130" t="s">
        <v>80</v>
      </c>
      <c r="F203" s="126"/>
      <c r="G203" s="144"/>
      <c r="H203" s="142"/>
      <c r="I203" s="142" t="e">
        <f t="shared" si="20"/>
        <v>#DIV/0!</v>
      </c>
    </row>
    <row r="204" spans="1:9" s="45" customFormat="1" ht="15" customHeight="1" x14ac:dyDescent="0.25">
      <c r="A204" s="69"/>
      <c r="B204" s="181" t="s">
        <v>135</v>
      </c>
      <c r="C204" s="182"/>
      <c r="D204" s="182"/>
      <c r="E204" s="183"/>
      <c r="F204" s="124"/>
      <c r="G204" s="142">
        <v>24507.1</v>
      </c>
      <c r="H204" s="142">
        <v>24446.6</v>
      </c>
      <c r="I204" s="142">
        <f t="shared" si="20"/>
        <v>99.753132765606694</v>
      </c>
    </row>
    <row r="205" spans="1:9" s="46" customFormat="1" ht="15" customHeight="1" x14ac:dyDescent="0.25">
      <c r="A205" s="71"/>
      <c r="B205" s="181" t="s">
        <v>155</v>
      </c>
      <c r="C205" s="182"/>
      <c r="D205" s="182"/>
      <c r="E205" s="183"/>
      <c r="F205" s="139"/>
      <c r="G205" s="142">
        <v>24507.1</v>
      </c>
      <c r="H205" s="142">
        <v>24446.6</v>
      </c>
      <c r="I205" s="142">
        <f t="shared" si="20"/>
        <v>99.753132765606694</v>
      </c>
    </row>
    <row r="206" spans="1:9" s="43" customFormat="1" ht="15" customHeight="1" x14ac:dyDescent="0.25">
      <c r="A206" s="70"/>
      <c r="B206" s="177" t="s">
        <v>136</v>
      </c>
      <c r="C206" s="178"/>
      <c r="D206" s="178"/>
      <c r="E206" s="179"/>
      <c r="F206" s="138"/>
      <c r="G206" s="142">
        <v>24507.1</v>
      </c>
      <c r="H206" s="142">
        <v>24446.6</v>
      </c>
      <c r="I206" s="142">
        <f t="shared" si="20"/>
        <v>99.753132765606694</v>
      </c>
    </row>
    <row r="207" spans="1:9" s="44" customFormat="1" ht="15.75" customHeight="1" x14ac:dyDescent="0.25">
      <c r="A207" s="69"/>
      <c r="B207" s="181">
        <v>32</v>
      </c>
      <c r="C207" s="182"/>
      <c r="D207" s="183"/>
      <c r="E207" s="122" t="s">
        <v>10</v>
      </c>
      <c r="F207" s="124">
        <f>F208</f>
        <v>0</v>
      </c>
      <c r="G207" s="145">
        <v>24507.1</v>
      </c>
      <c r="H207" s="145">
        <v>24446.6</v>
      </c>
      <c r="I207" s="142">
        <f t="shared" si="20"/>
        <v>99.753132765606694</v>
      </c>
    </row>
    <row r="208" spans="1:9" s="44" customFormat="1" ht="15.75" customHeight="1" x14ac:dyDescent="0.25">
      <c r="A208" s="69"/>
      <c r="B208" s="181">
        <v>322</v>
      </c>
      <c r="C208" s="182"/>
      <c r="D208" s="183"/>
      <c r="E208" s="122" t="s">
        <v>66</v>
      </c>
      <c r="F208" s="124">
        <f>F209</f>
        <v>0</v>
      </c>
      <c r="G208" s="143"/>
      <c r="H208" s="143"/>
      <c r="I208" s="142" t="e">
        <f t="shared" si="20"/>
        <v>#DIV/0!</v>
      </c>
    </row>
    <row r="209" spans="1:9" s="29" customFormat="1" ht="15" customHeight="1" x14ac:dyDescent="0.25">
      <c r="A209" s="70"/>
      <c r="B209" s="127">
        <v>3222</v>
      </c>
      <c r="C209" s="128"/>
      <c r="D209" s="129"/>
      <c r="E209" s="130" t="s">
        <v>68</v>
      </c>
      <c r="F209" s="126"/>
      <c r="G209" s="144"/>
      <c r="H209" s="144"/>
      <c r="I209" s="142" t="e">
        <f t="shared" si="20"/>
        <v>#DIV/0!</v>
      </c>
    </row>
    <row r="210" spans="1:9" s="47" customFormat="1" ht="27" customHeight="1" x14ac:dyDescent="0.25">
      <c r="A210" s="69"/>
      <c r="B210" s="181" t="s">
        <v>164</v>
      </c>
      <c r="C210" s="182"/>
      <c r="D210" s="183"/>
      <c r="E210" s="136" t="s">
        <v>165</v>
      </c>
      <c r="F210" s="124">
        <v>229.5</v>
      </c>
      <c r="G210" s="142">
        <f>G211</f>
        <v>211.5</v>
      </c>
      <c r="H210" s="142">
        <f>H211</f>
        <v>211.5</v>
      </c>
      <c r="I210" s="142">
        <f t="shared" si="20"/>
        <v>100</v>
      </c>
    </row>
    <row r="211" spans="1:9" s="45" customFormat="1" ht="15" customHeight="1" x14ac:dyDescent="0.25">
      <c r="A211" s="69"/>
      <c r="B211" s="181" t="s">
        <v>135</v>
      </c>
      <c r="C211" s="182"/>
      <c r="D211" s="182"/>
      <c r="E211" s="183"/>
      <c r="F211" s="124">
        <v>229.5</v>
      </c>
      <c r="G211" s="142">
        <v>211.5</v>
      </c>
      <c r="H211" s="142">
        <v>211.5</v>
      </c>
      <c r="I211" s="142">
        <f t="shared" si="20"/>
        <v>100</v>
      </c>
    </row>
    <row r="212" spans="1:9" s="46" customFormat="1" ht="15" customHeight="1" x14ac:dyDescent="0.25">
      <c r="A212" s="71"/>
      <c r="B212" s="181" t="s">
        <v>155</v>
      </c>
      <c r="C212" s="182"/>
      <c r="D212" s="182"/>
      <c r="E212" s="183"/>
      <c r="F212" s="139"/>
      <c r="G212" s="142">
        <v>211.5</v>
      </c>
      <c r="H212" s="142">
        <v>211.5</v>
      </c>
      <c r="I212" s="142">
        <f t="shared" si="20"/>
        <v>100</v>
      </c>
    </row>
    <row r="213" spans="1:9" s="43" customFormat="1" ht="15" customHeight="1" x14ac:dyDescent="0.25">
      <c r="A213" s="70"/>
      <c r="B213" s="177" t="s">
        <v>136</v>
      </c>
      <c r="C213" s="178"/>
      <c r="D213" s="178"/>
      <c r="E213" s="179"/>
      <c r="F213" s="138"/>
      <c r="G213" s="145">
        <v>211.5</v>
      </c>
      <c r="H213" s="145">
        <v>211.5</v>
      </c>
      <c r="I213" s="142">
        <f t="shared" si="20"/>
        <v>100</v>
      </c>
    </row>
    <row r="214" spans="1:9" s="44" customFormat="1" ht="15.75" customHeight="1" x14ac:dyDescent="0.25">
      <c r="A214" s="69"/>
      <c r="B214" s="181">
        <v>38</v>
      </c>
      <c r="C214" s="182"/>
      <c r="D214" s="183"/>
      <c r="E214" s="122" t="s">
        <v>167</v>
      </c>
      <c r="F214" s="124">
        <v>229.5</v>
      </c>
      <c r="G214" s="142">
        <v>211.5</v>
      </c>
      <c r="H214" s="142">
        <v>211.5</v>
      </c>
      <c r="I214" s="142">
        <f t="shared" si="20"/>
        <v>100</v>
      </c>
    </row>
    <row r="215" spans="1:9" s="44" customFormat="1" ht="15.75" customHeight="1" x14ac:dyDescent="0.25">
      <c r="A215" s="69"/>
      <c r="B215" s="181">
        <v>381</v>
      </c>
      <c r="C215" s="182"/>
      <c r="D215" s="183"/>
      <c r="E215" s="122" t="s">
        <v>166</v>
      </c>
      <c r="F215" s="124">
        <f>F216</f>
        <v>0</v>
      </c>
      <c r="G215" s="142">
        <v>211.5</v>
      </c>
      <c r="H215" s="142">
        <v>211.5</v>
      </c>
      <c r="I215" s="142">
        <f t="shared" si="20"/>
        <v>100</v>
      </c>
    </row>
    <row r="216" spans="1:9" s="29" customFormat="1" ht="15" customHeight="1" x14ac:dyDescent="0.25">
      <c r="A216" s="70"/>
      <c r="B216" s="127">
        <v>3812</v>
      </c>
      <c r="C216" s="128"/>
      <c r="D216" s="129"/>
      <c r="E216" s="130" t="s">
        <v>168</v>
      </c>
      <c r="F216" s="126"/>
      <c r="G216" s="145">
        <v>211.5</v>
      </c>
      <c r="H216" s="145">
        <v>211.5</v>
      </c>
      <c r="I216" s="142">
        <f t="shared" si="20"/>
        <v>100</v>
      </c>
    </row>
    <row r="217" spans="1:9" s="47" customFormat="1" ht="25.5" customHeight="1" x14ac:dyDescent="0.25">
      <c r="A217" s="69"/>
      <c r="B217" s="181" t="s">
        <v>225</v>
      </c>
      <c r="C217" s="182"/>
      <c r="D217" s="183"/>
      <c r="E217" s="136" t="s">
        <v>179</v>
      </c>
      <c r="F217" s="124">
        <v>4289.46</v>
      </c>
      <c r="G217" s="142">
        <f>G218+G231</f>
        <v>31476.29</v>
      </c>
      <c r="H217" s="142">
        <f>H218+H231</f>
        <v>31476.29</v>
      </c>
      <c r="I217" s="142">
        <f t="shared" ref="I217:I225" si="21">H217/G217*100</f>
        <v>100</v>
      </c>
    </row>
    <row r="218" spans="1:9" s="45" customFormat="1" ht="17.25" customHeight="1" x14ac:dyDescent="0.25">
      <c r="A218" s="69"/>
      <c r="B218" s="181" t="s">
        <v>146</v>
      </c>
      <c r="C218" s="182"/>
      <c r="D218" s="182"/>
      <c r="E218" s="183"/>
      <c r="F218" s="124">
        <v>2144.73</v>
      </c>
      <c r="G218" s="142">
        <f>G219</f>
        <v>14494.849999999999</v>
      </c>
      <c r="H218" s="142">
        <f>H219</f>
        <v>14494.849999999999</v>
      </c>
      <c r="I218" s="142">
        <f t="shared" si="21"/>
        <v>100</v>
      </c>
    </row>
    <row r="219" spans="1:9" s="45" customFormat="1" ht="17.25" customHeight="1" x14ac:dyDescent="0.25">
      <c r="A219" s="69"/>
      <c r="B219" s="181" t="s">
        <v>147</v>
      </c>
      <c r="C219" s="182"/>
      <c r="D219" s="182"/>
      <c r="E219" s="183"/>
      <c r="F219" s="124"/>
      <c r="G219" s="142">
        <f>G220</f>
        <v>14494.849999999999</v>
      </c>
      <c r="H219" s="142">
        <f>H220</f>
        <v>14494.849999999999</v>
      </c>
      <c r="I219" s="142">
        <f t="shared" si="21"/>
        <v>100</v>
      </c>
    </row>
    <row r="220" spans="1:9" s="43" customFormat="1" ht="17.25" customHeight="1" x14ac:dyDescent="0.25">
      <c r="A220" s="70"/>
      <c r="B220" s="177" t="s">
        <v>148</v>
      </c>
      <c r="C220" s="178"/>
      <c r="D220" s="178"/>
      <c r="E220" s="179"/>
      <c r="F220" s="126"/>
      <c r="G220" s="142">
        <f>G221+G228</f>
        <v>14494.849999999999</v>
      </c>
      <c r="H220" s="142">
        <f>H221+H228</f>
        <v>14494.849999999999</v>
      </c>
      <c r="I220" s="142">
        <f t="shared" si="21"/>
        <v>100</v>
      </c>
    </row>
    <row r="221" spans="1:9" s="44" customFormat="1" ht="15" customHeight="1" x14ac:dyDescent="0.25">
      <c r="A221" s="69"/>
      <c r="B221" s="181">
        <v>31</v>
      </c>
      <c r="C221" s="182"/>
      <c r="D221" s="183"/>
      <c r="E221" s="125" t="s">
        <v>4</v>
      </c>
      <c r="F221" s="124">
        <v>2144.73</v>
      </c>
      <c r="G221" s="143">
        <v>13719.13</v>
      </c>
      <c r="H221" s="143">
        <v>13719.13</v>
      </c>
      <c r="I221" s="142">
        <f t="shared" si="21"/>
        <v>100</v>
      </c>
    </row>
    <row r="222" spans="1:9" s="29" customFormat="1" ht="15" customHeight="1" x14ac:dyDescent="0.25">
      <c r="A222" s="70"/>
      <c r="B222" s="181">
        <v>311</v>
      </c>
      <c r="C222" s="182"/>
      <c r="D222" s="183"/>
      <c r="E222" s="125" t="s">
        <v>19</v>
      </c>
      <c r="F222" s="126">
        <f>F223</f>
        <v>0</v>
      </c>
      <c r="G222" s="143"/>
      <c r="H222" s="144"/>
      <c r="I222" s="142" t="e">
        <f t="shared" si="21"/>
        <v>#DIV/0!</v>
      </c>
    </row>
    <row r="223" spans="1:9" s="29" customFormat="1" ht="15" customHeight="1" x14ac:dyDescent="0.25">
      <c r="A223" s="70"/>
      <c r="B223" s="180">
        <v>3111</v>
      </c>
      <c r="C223" s="180"/>
      <c r="D223" s="180"/>
      <c r="E223" s="130" t="s">
        <v>20</v>
      </c>
      <c r="F223" s="126"/>
      <c r="G223" s="144"/>
      <c r="H223" s="144"/>
      <c r="I223" s="142" t="e">
        <f t="shared" si="21"/>
        <v>#DIV/0!</v>
      </c>
    </row>
    <row r="224" spans="1:9" s="29" customFormat="1" ht="15" customHeight="1" x14ac:dyDescent="0.25">
      <c r="A224" s="70"/>
      <c r="B224" s="131">
        <v>312</v>
      </c>
      <c r="C224" s="128"/>
      <c r="D224" s="129"/>
      <c r="E224" s="125" t="s">
        <v>60</v>
      </c>
      <c r="F224" s="126">
        <f>F225</f>
        <v>0</v>
      </c>
      <c r="G224" s="144"/>
      <c r="H224" s="144"/>
      <c r="I224" s="142" t="e">
        <f t="shared" si="21"/>
        <v>#DIV/0!</v>
      </c>
    </row>
    <row r="225" spans="1:9" s="29" customFormat="1" ht="15" customHeight="1" x14ac:dyDescent="0.25">
      <c r="A225" s="70"/>
      <c r="B225" s="127">
        <v>3121</v>
      </c>
      <c r="C225" s="128"/>
      <c r="D225" s="129"/>
      <c r="E225" s="130" t="s">
        <v>60</v>
      </c>
      <c r="F225" s="126"/>
      <c r="G225" s="144"/>
      <c r="H225" s="144"/>
      <c r="I225" s="142" t="e">
        <f t="shared" si="21"/>
        <v>#DIV/0!</v>
      </c>
    </row>
    <row r="226" spans="1:9" s="29" customFormat="1" ht="15" customHeight="1" x14ac:dyDescent="0.25">
      <c r="A226" s="70"/>
      <c r="B226" s="181">
        <v>313</v>
      </c>
      <c r="C226" s="182"/>
      <c r="D226" s="183"/>
      <c r="E226" s="125" t="s">
        <v>61</v>
      </c>
      <c r="F226" s="126">
        <f>F227</f>
        <v>0</v>
      </c>
      <c r="G226" s="144"/>
      <c r="H226" s="144"/>
      <c r="I226" s="142" t="e">
        <f>H226/G226*100</f>
        <v>#DIV/0!</v>
      </c>
    </row>
    <row r="227" spans="1:9" s="29" customFormat="1" ht="15" customHeight="1" x14ac:dyDescent="0.25">
      <c r="A227" s="70"/>
      <c r="B227" s="177">
        <v>3132</v>
      </c>
      <c r="C227" s="178"/>
      <c r="D227" s="179"/>
      <c r="E227" s="129" t="s">
        <v>62</v>
      </c>
      <c r="F227" s="126"/>
      <c r="G227" s="144"/>
      <c r="H227" s="144"/>
      <c r="I227" s="142" t="e">
        <f t="shared" ref="I227:I253" si="22">H227/G227*100</f>
        <v>#DIV/0!</v>
      </c>
    </row>
    <row r="228" spans="1:9" s="44" customFormat="1" ht="15" customHeight="1" x14ac:dyDescent="0.25">
      <c r="A228" s="69"/>
      <c r="B228" s="181">
        <v>32</v>
      </c>
      <c r="C228" s="182"/>
      <c r="D228" s="183"/>
      <c r="E228" s="122" t="s">
        <v>10</v>
      </c>
      <c r="F228" s="124">
        <f>F229</f>
        <v>0</v>
      </c>
      <c r="G228" s="143">
        <v>775.72</v>
      </c>
      <c r="H228" s="143">
        <v>775.72</v>
      </c>
      <c r="I228" s="142">
        <f t="shared" si="22"/>
        <v>100</v>
      </c>
    </row>
    <row r="229" spans="1:9" s="29" customFormat="1" ht="15" customHeight="1" x14ac:dyDescent="0.25">
      <c r="A229" s="70"/>
      <c r="B229" s="181">
        <v>321</v>
      </c>
      <c r="C229" s="182"/>
      <c r="D229" s="183"/>
      <c r="E229" s="122" t="s">
        <v>21</v>
      </c>
      <c r="F229" s="126">
        <f>F230</f>
        <v>0</v>
      </c>
      <c r="G229" s="144"/>
      <c r="H229" s="144"/>
      <c r="I229" s="142" t="e">
        <f t="shared" si="22"/>
        <v>#DIV/0!</v>
      </c>
    </row>
    <row r="230" spans="1:9" s="29" customFormat="1" ht="27.75" customHeight="1" x14ac:dyDescent="0.25">
      <c r="A230" s="70"/>
      <c r="B230" s="177">
        <v>3212</v>
      </c>
      <c r="C230" s="178"/>
      <c r="D230" s="179"/>
      <c r="E230" s="129" t="s">
        <v>63</v>
      </c>
      <c r="F230" s="126"/>
      <c r="G230" s="144"/>
      <c r="H230" s="144"/>
      <c r="I230" s="142" t="e">
        <f t="shared" si="22"/>
        <v>#DIV/0!</v>
      </c>
    </row>
    <row r="231" spans="1:9" s="45" customFormat="1" ht="15" customHeight="1" x14ac:dyDescent="0.25">
      <c r="A231" s="69"/>
      <c r="B231" s="181" t="s">
        <v>135</v>
      </c>
      <c r="C231" s="182"/>
      <c r="D231" s="182"/>
      <c r="E231" s="183"/>
      <c r="F231" s="124"/>
      <c r="G231" s="142">
        <f>G232+G239</f>
        <v>16981.440000000002</v>
      </c>
      <c r="H231" s="142">
        <f>H232+H239</f>
        <v>16981.440000000002</v>
      </c>
      <c r="I231" s="142">
        <f t="shared" si="22"/>
        <v>100</v>
      </c>
    </row>
    <row r="232" spans="1:9" s="45" customFormat="1" ht="15" customHeight="1" x14ac:dyDescent="0.25">
      <c r="A232" s="69"/>
      <c r="B232" s="181" t="s">
        <v>244</v>
      </c>
      <c r="C232" s="182"/>
      <c r="D232" s="182"/>
      <c r="E232" s="183"/>
      <c r="F232" s="124"/>
      <c r="G232" s="142">
        <f>G233+G236</f>
        <v>2547.2199999999998</v>
      </c>
      <c r="H232" s="142">
        <f>H233+H236</f>
        <v>2547.2199999999998</v>
      </c>
      <c r="I232" s="142">
        <f>H232/G232*100</f>
        <v>100</v>
      </c>
    </row>
    <row r="233" spans="1:9" s="45" customFormat="1" ht="15" customHeight="1" x14ac:dyDescent="0.25">
      <c r="A233" s="69"/>
      <c r="B233" s="131" t="s">
        <v>178</v>
      </c>
      <c r="C233" s="132" t="s">
        <v>180</v>
      </c>
      <c r="D233" s="132"/>
      <c r="E233" s="122" t="s">
        <v>181</v>
      </c>
      <c r="F233" s="124">
        <v>321.70999999999998</v>
      </c>
      <c r="G233" s="142">
        <f>G234+G235</f>
        <v>2289.1099999999997</v>
      </c>
      <c r="H233" s="142">
        <f>H234+H235</f>
        <v>2289.1099999999997</v>
      </c>
      <c r="I233" s="142">
        <f t="shared" si="22"/>
        <v>100</v>
      </c>
    </row>
    <row r="234" spans="1:9" s="45" customFormat="1" ht="15" customHeight="1" x14ac:dyDescent="0.25">
      <c r="A234" s="69"/>
      <c r="B234" s="127">
        <v>31</v>
      </c>
      <c r="C234" s="128"/>
      <c r="D234" s="128"/>
      <c r="E234" s="122" t="s">
        <v>4</v>
      </c>
      <c r="F234" s="126">
        <v>321.70999999999998</v>
      </c>
      <c r="G234" s="145">
        <v>2170.2199999999998</v>
      </c>
      <c r="H234" s="145">
        <v>2170.2199999999998</v>
      </c>
      <c r="I234" s="142">
        <f t="shared" si="22"/>
        <v>100</v>
      </c>
    </row>
    <row r="235" spans="1:9" s="45" customFormat="1" ht="15" customHeight="1" x14ac:dyDescent="0.25">
      <c r="A235" s="69"/>
      <c r="B235" s="127">
        <v>32</v>
      </c>
      <c r="C235" s="128"/>
      <c r="D235" s="128"/>
      <c r="E235" s="122" t="s">
        <v>10</v>
      </c>
      <c r="F235" s="126"/>
      <c r="G235" s="145">
        <v>118.89</v>
      </c>
      <c r="H235" s="145">
        <v>118.89</v>
      </c>
      <c r="I235" s="142">
        <f t="shared" si="22"/>
        <v>100</v>
      </c>
    </row>
    <row r="236" spans="1:9" s="45" customFormat="1" ht="15" customHeight="1" x14ac:dyDescent="0.25">
      <c r="A236" s="69"/>
      <c r="B236" s="181" t="s">
        <v>226</v>
      </c>
      <c r="C236" s="182"/>
      <c r="D236" s="182"/>
      <c r="E236" s="183"/>
      <c r="F236" s="124"/>
      <c r="G236" s="142">
        <f>G237+G238</f>
        <v>258.11</v>
      </c>
      <c r="H236" s="142">
        <f>H237+H238</f>
        <v>258.11</v>
      </c>
      <c r="I236" s="142">
        <f t="shared" si="22"/>
        <v>100</v>
      </c>
    </row>
    <row r="237" spans="1:9" s="45" customFormat="1" ht="15" customHeight="1" x14ac:dyDescent="0.25">
      <c r="A237" s="69"/>
      <c r="B237" s="184" t="s">
        <v>227</v>
      </c>
      <c r="C237" s="185"/>
      <c r="D237" s="185"/>
      <c r="E237" s="185"/>
      <c r="F237" s="126"/>
      <c r="G237" s="145">
        <v>240.69</v>
      </c>
      <c r="H237" s="145">
        <v>240.69</v>
      </c>
      <c r="I237" s="142">
        <f t="shared" si="22"/>
        <v>100</v>
      </c>
    </row>
    <row r="238" spans="1:9" s="45" customFormat="1" ht="15" customHeight="1" x14ac:dyDescent="0.25">
      <c r="A238" s="69"/>
      <c r="B238" s="181" t="s">
        <v>228</v>
      </c>
      <c r="C238" s="182"/>
      <c r="D238" s="182"/>
      <c r="E238" s="183"/>
      <c r="F238" s="126"/>
      <c r="G238" s="145">
        <v>17.420000000000002</v>
      </c>
      <c r="H238" s="145">
        <v>17.420000000000002</v>
      </c>
      <c r="I238" s="142">
        <f t="shared" si="22"/>
        <v>100</v>
      </c>
    </row>
    <row r="239" spans="1:9" s="46" customFormat="1" ht="15" customHeight="1" x14ac:dyDescent="0.25">
      <c r="A239" s="71"/>
      <c r="B239" s="181" t="s">
        <v>160</v>
      </c>
      <c r="C239" s="182"/>
      <c r="D239" s="182"/>
      <c r="E239" s="183"/>
      <c r="F239" s="139"/>
      <c r="G239" s="142">
        <f>G240+G251</f>
        <v>14434.220000000001</v>
      </c>
      <c r="H239" s="142">
        <f>H240+H251</f>
        <v>14434.220000000001</v>
      </c>
      <c r="I239" s="142">
        <f t="shared" si="22"/>
        <v>100</v>
      </c>
    </row>
    <row r="240" spans="1:9" s="43" customFormat="1" ht="15" customHeight="1" x14ac:dyDescent="0.25">
      <c r="A240" s="70"/>
      <c r="B240" s="177" t="s">
        <v>161</v>
      </c>
      <c r="C240" s="178"/>
      <c r="D240" s="178"/>
      <c r="E240" s="179"/>
      <c r="F240" s="138">
        <v>1823.02</v>
      </c>
      <c r="G240" s="142">
        <f>G241+G248</f>
        <v>8583.6200000000008</v>
      </c>
      <c r="H240" s="142">
        <f>H241+H248</f>
        <v>8583.6200000000008</v>
      </c>
      <c r="I240" s="142">
        <f t="shared" si="22"/>
        <v>100</v>
      </c>
    </row>
    <row r="241" spans="1:9" s="44" customFormat="1" ht="15" customHeight="1" x14ac:dyDescent="0.25">
      <c r="A241" s="69"/>
      <c r="B241" s="181">
        <v>31</v>
      </c>
      <c r="C241" s="182"/>
      <c r="D241" s="183"/>
      <c r="E241" s="125" t="s">
        <v>4</v>
      </c>
      <c r="F241" s="124">
        <v>1823.02</v>
      </c>
      <c r="G241" s="143">
        <v>8206.09</v>
      </c>
      <c r="H241" s="143">
        <v>8206.09</v>
      </c>
      <c r="I241" s="142">
        <f t="shared" si="22"/>
        <v>100</v>
      </c>
    </row>
    <row r="242" spans="1:9" s="44" customFormat="1" ht="15" customHeight="1" x14ac:dyDescent="0.25">
      <c r="A242" s="69"/>
      <c r="B242" s="181">
        <v>311</v>
      </c>
      <c r="C242" s="182"/>
      <c r="D242" s="183"/>
      <c r="E242" s="125" t="s">
        <v>19</v>
      </c>
      <c r="F242" s="124">
        <f>F243</f>
        <v>0</v>
      </c>
      <c r="G242" s="143"/>
      <c r="H242" s="143"/>
      <c r="I242" s="142" t="e">
        <f t="shared" si="22"/>
        <v>#DIV/0!</v>
      </c>
    </row>
    <row r="243" spans="1:9" s="29" customFormat="1" ht="15" customHeight="1" x14ac:dyDescent="0.25">
      <c r="A243" s="70"/>
      <c r="B243" s="177">
        <v>3111</v>
      </c>
      <c r="C243" s="178"/>
      <c r="D243" s="179"/>
      <c r="E243" s="130" t="s">
        <v>20</v>
      </c>
      <c r="F243" s="126"/>
      <c r="G243" s="144"/>
      <c r="H243" s="144"/>
      <c r="I243" s="142" t="e">
        <f t="shared" si="22"/>
        <v>#DIV/0!</v>
      </c>
    </row>
    <row r="244" spans="1:9" s="44" customFormat="1" ht="15" customHeight="1" x14ac:dyDescent="0.25">
      <c r="A244" s="69"/>
      <c r="B244" s="131">
        <v>312</v>
      </c>
      <c r="C244" s="132"/>
      <c r="D244" s="122"/>
      <c r="E244" s="125" t="s">
        <v>60</v>
      </c>
      <c r="F244" s="124">
        <f>F245</f>
        <v>0</v>
      </c>
      <c r="G244" s="143"/>
      <c r="H244" s="143"/>
      <c r="I244" s="142" t="e">
        <f t="shared" si="22"/>
        <v>#DIV/0!</v>
      </c>
    </row>
    <row r="245" spans="1:9" s="29" customFormat="1" ht="15" customHeight="1" x14ac:dyDescent="0.25">
      <c r="A245" s="70"/>
      <c r="B245" s="127">
        <v>3121</v>
      </c>
      <c r="C245" s="128"/>
      <c r="D245" s="129"/>
      <c r="E245" s="130" t="s">
        <v>60</v>
      </c>
      <c r="F245" s="126"/>
      <c r="G245" s="144"/>
      <c r="H245" s="144"/>
      <c r="I245" s="142" t="e">
        <f t="shared" si="22"/>
        <v>#DIV/0!</v>
      </c>
    </row>
    <row r="246" spans="1:9" s="44" customFormat="1" ht="15" customHeight="1" x14ac:dyDescent="0.25">
      <c r="A246" s="69"/>
      <c r="B246" s="181">
        <v>313</v>
      </c>
      <c r="C246" s="182"/>
      <c r="D246" s="183"/>
      <c r="E246" s="125" t="s">
        <v>61</v>
      </c>
      <c r="F246" s="124">
        <f>F247</f>
        <v>0</v>
      </c>
      <c r="G246" s="143"/>
      <c r="H246" s="143"/>
      <c r="I246" s="142" t="e">
        <f t="shared" si="22"/>
        <v>#DIV/0!</v>
      </c>
    </row>
    <row r="247" spans="1:9" s="29" customFormat="1" ht="15" customHeight="1" x14ac:dyDescent="0.25">
      <c r="A247" s="70"/>
      <c r="B247" s="177">
        <v>3132</v>
      </c>
      <c r="C247" s="178"/>
      <c r="D247" s="179"/>
      <c r="E247" s="129" t="s">
        <v>62</v>
      </c>
      <c r="F247" s="126"/>
      <c r="G247" s="144"/>
      <c r="H247" s="144"/>
      <c r="I247" s="142" t="e">
        <f t="shared" si="22"/>
        <v>#DIV/0!</v>
      </c>
    </row>
    <row r="248" spans="1:9" s="44" customFormat="1" ht="15" customHeight="1" x14ac:dyDescent="0.25">
      <c r="A248" s="69"/>
      <c r="B248" s="181">
        <v>32</v>
      </c>
      <c r="C248" s="182"/>
      <c r="D248" s="183"/>
      <c r="E248" s="122" t="s">
        <v>10</v>
      </c>
      <c r="F248" s="124">
        <f>F249</f>
        <v>0</v>
      </c>
      <c r="G248" s="143">
        <v>377.53</v>
      </c>
      <c r="H248" s="143">
        <v>377.53</v>
      </c>
      <c r="I248" s="142">
        <f t="shared" si="22"/>
        <v>100</v>
      </c>
    </row>
    <row r="249" spans="1:9" s="29" customFormat="1" ht="15" customHeight="1" x14ac:dyDescent="0.25">
      <c r="A249" s="70"/>
      <c r="B249" s="181">
        <v>321</v>
      </c>
      <c r="C249" s="182"/>
      <c r="D249" s="183"/>
      <c r="E249" s="122" t="s">
        <v>21</v>
      </c>
      <c r="F249" s="126">
        <f>F253</f>
        <v>0</v>
      </c>
      <c r="G249" s="144"/>
      <c r="H249" s="144"/>
      <c r="I249" s="142" t="e">
        <f t="shared" si="22"/>
        <v>#DIV/0!</v>
      </c>
    </row>
    <row r="250" spans="1:9" s="29" customFormat="1" ht="29.25" customHeight="1" x14ac:dyDescent="0.25">
      <c r="A250" s="70"/>
      <c r="B250" s="181">
        <v>3212</v>
      </c>
      <c r="C250" s="182"/>
      <c r="D250" s="183"/>
      <c r="E250" s="129" t="s">
        <v>63</v>
      </c>
      <c r="F250" s="126"/>
      <c r="G250" s="144"/>
      <c r="H250" s="144"/>
      <c r="I250" s="142"/>
    </row>
    <row r="251" spans="1:9" s="29" customFormat="1" ht="15" customHeight="1" x14ac:dyDescent="0.25">
      <c r="A251" s="70"/>
      <c r="B251" s="181" t="s">
        <v>229</v>
      </c>
      <c r="C251" s="182"/>
      <c r="D251" s="182"/>
      <c r="E251" s="183"/>
      <c r="F251" s="126"/>
      <c r="G251" s="143">
        <f>G252+G253</f>
        <v>5850.6</v>
      </c>
      <c r="H251" s="143">
        <f>H252+H253</f>
        <v>5850.6</v>
      </c>
      <c r="I251" s="142">
        <f>H251/G251*100</f>
        <v>100</v>
      </c>
    </row>
    <row r="252" spans="1:9" s="29" customFormat="1" ht="15" customHeight="1" x14ac:dyDescent="0.25">
      <c r="A252" s="70"/>
      <c r="B252" s="181">
        <v>31</v>
      </c>
      <c r="C252" s="182"/>
      <c r="D252" s="183"/>
      <c r="E252" s="129" t="s">
        <v>4</v>
      </c>
      <c r="F252" s="126"/>
      <c r="G252" s="144">
        <v>5455.64</v>
      </c>
      <c r="H252" s="144">
        <v>5455.64</v>
      </c>
      <c r="I252" s="142">
        <f>H252/G252*100</f>
        <v>100</v>
      </c>
    </row>
    <row r="253" spans="1:9" s="29" customFormat="1" ht="15" customHeight="1" x14ac:dyDescent="0.25">
      <c r="A253" s="70"/>
      <c r="B253" s="177">
        <v>32</v>
      </c>
      <c r="C253" s="178"/>
      <c r="D253" s="179"/>
      <c r="E253" s="140" t="s">
        <v>10</v>
      </c>
      <c r="F253" s="126"/>
      <c r="G253" s="144">
        <v>394.96</v>
      </c>
      <c r="H253" s="144">
        <v>394.96</v>
      </c>
      <c r="I253" s="142">
        <f t="shared" si="22"/>
        <v>100</v>
      </c>
    </row>
    <row r="254" spans="1:9" x14ac:dyDescent="0.25">
      <c r="A254" s="65"/>
      <c r="B254" s="65"/>
      <c r="C254" s="65"/>
      <c r="D254" s="65"/>
      <c r="E254" s="65"/>
      <c r="F254" s="65"/>
      <c r="G254" s="65"/>
      <c r="H254" s="65"/>
      <c r="I254" s="65"/>
    </row>
    <row r="255" spans="1:9" x14ac:dyDescent="0.25">
      <c r="A255" s="65"/>
      <c r="B255" s="65"/>
      <c r="C255" s="65"/>
      <c r="D255" s="65"/>
      <c r="E255" s="65"/>
      <c r="F255" s="65"/>
      <c r="G255" s="65"/>
      <c r="H255" s="65"/>
      <c r="I255" s="65"/>
    </row>
    <row r="256" spans="1:9" x14ac:dyDescent="0.25">
      <c r="A256" s="65"/>
      <c r="B256" s="65"/>
      <c r="C256" s="65"/>
      <c r="D256" s="65"/>
      <c r="E256" s="65"/>
      <c r="F256" s="65"/>
      <c r="G256" s="65"/>
      <c r="H256" s="65"/>
      <c r="I256" s="65"/>
    </row>
    <row r="257" spans="1:9" x14ac:dyDescent="0.25">
      <c r="A257" s="65"/>
      <c r="B257" s="65"/>
      <c r="C257" s="65"/>
      <c r="D257" s="65"/>
      <c r="E257" s="65"/>
      <c r="F257" s="65"/>
      <c r="G257" s="65"/>
      <c r="H257" s="65"/>
      <c r="I257" s="65"/>
    </row>
    <row r="258" spans="1:9" x14ac:dyDescent="0.25">
      <c r="A258" s="65"/>
      <c r="B258" s="65"/>
      <c r="C258" s="65"/>
      <c r="D258" s="65"/>
      <c r="E258" s="65"/>
      <c r="F258" s="65"/>
      <c r="G258" s="65"/>
      <c r="H258" s="65"/>
      <c r="I258" s="65"/>
    </row>
    <row r="259" spans="1:9" x14ac:dyDescent="0.25">
      <c r="A259" s="65"/>
      <c r="B259" s="65"/>
      <c r="C259" s="65"/>
      <c r="D259" s="65"/>
      <c r="E259" s="65"/>
      <c r="F259" s="65"/>
      <c r="G259" s="65"/>
      <c r="H259" s="65"/>
      <c r="I259" s="65"/>
    </row>
    <row r="260" spans="1:9" x14ac:dyDescent="0.25">
      <c r="A260" s="65"/>
      <c r="B260" s="65"/>
      <c r="C260" s="65"/>
      <c r="D260" s="65"/>
      <c r="E260" s="65"/>
      <c r="F260" s="65"/>
      <c r="G260" s="65"/>
      <c r="H260" s="65"/>
      <c r="I260" s="65"/>
    </row>
    <row r="261" spans="1:9" x14ac:dyDescent="0.25">
      <c r="A261" s="65"/>
      <c r="B261" s="65"/>
      <c r="C261" s="65"/>
      <c r="D261" s="65"/>
      <c r="E261" s="65"/>
      <c r="F261" s="65"/>
      <c r="G261" s="65"/>
      <c r="H261" s="65"/>
      <c r="I261" s="65"/>
    </row>
    <row r="262" spans="1:9" x14ac:dyDescent="0.25">
      <c r="A262" s="65"/>
      <c r="B262" s="65"/>
      <c r="C262" s="65"/>
      <c r="D262" s="65"/>
      <c r="E262" s="65"/>
      <c r="F262" s="65"/>
      <c r="G262" s="65"/>
      <c r="H262" s="65"/>
      <c r="I262" s="65"/>
    </row>
    <row r="263" spans="1:9" x14ac:dyDescent="0.25">
      <c r="A263" s="65"/>
      <c r="B263" s="65"/>
      <c r="C263" s="65"/>
      <c r="D263" s="65"/>
      <c r="E263" s="65"/>
      <c r="F263" s="65"/>
      <c r="G263" s="65"/>
      <c r="H263" s="65"/>
      <c r="I263" s="65"/>
    </row>
    <row r="264" spans="1:9" x14ac:dyDescent="0.25">
      <c r="A264" s="65"/>
      <c r="B264" s="65"/>
      <c r="C264" s="65"/>
      <c r="D264" s="65"/>
      <c r="E264" s="65"/>
      <c r="F264" s="65"/>
      <c r="G264" s="65"/>
      <c r="H264" s="65"/>
      <c r="I264" s="65"/>
    </row>
    <row r="265" spans="1:9" x14ac:dyDescent="0.25">
      <c r="A265" s="65"/>
      <c r="B265" s="65"/>
      <c r="C265" s="65"/>
      <c r="D265" s="65"/>
      <c r="E265" s="65"/>
      <c r="F265" s="65"/>
      <c r="G265" s="65"/>
      <c r="H265" s="65"/>
      <c r="I265" s="65"/>
    </row>
    <row r="266" spans="1:9" x14ac:dyDescent="0.25">
      <c r="A266" s="65"/>
      <c r="B266" s="65"/>
      <c r="C266" s="65"/>
      <c r="D266" s="65"/>
      <c r="E266" s="65"/>
      <c r="F266" s="65"/>
      <c r="G266" s="65"/>
      <c r="H266" s="65"/>
      <c r="I266" s="65"/>
    </row>
    <row r="267" spans="1:9" x14ac:dyDescent="0.25">
      <c r="A267" s="65"/>
      <c r="B267" s="65"/>
      <c r="C267" s="65"/>
      <c r="D267" s="65"/>
      <c r="E267" s="65"/>
      <c r="F267" s="65"/>
      <c r="G267" s="65"/>
      <c r="H267" s="65"/>
      <c r="I267" s="65"/>
    </row>
    <row r="268" spans="1:9" x14ac:dyDescent="0.25">
      <c r="A268" s="65"/>
      <c r="B268" s="65"/>
      <c r="C268" s="65"/>
      <c r="D268" s="65"/>
      <c r="E268" s="65"/>
      <c r="F268" s="65"/>
      <c r="G268" s="65"/>
      <c r="H268" s="65"/>
      <c r="I268" s="65"/>
    </row>
    <row r="269" spans="1:9" x14ac:dyDescent="0.25">
      <c r="A269" s="65"/>
      <c r="B269" s="65"/>
      <c r="C269" s="65"/>
      <c r="D269" s="65"/>
      <c r="E269" s="65"/>
      <c r="F269" s="65"/>
      <c r="G269" s="65"/>
      <c r="H269" s="65"/>
      <c r="I269" s="65"/>
    </row>
    <row r="270" spans="1:9" x14ac:dyDescent="0.25">
      <c r="A270" s="65"/>
      <c r="B270" s="65"/>
      <c r="C270" s="65"/>
      <c r="D270" s="65"/>
      <c r="E270" s="65"/>
      <c r="F270" s="65"/>
      <c r="G270" s="65"/>
      <c r="H270" s="65"/>
      <c r="I270" s="65"/>
    </row>
    <row r="271" spans="1:9" x14ac:dyDescent="0.25">
      <c r="A271" s="65"/>
      <c r="B271" s="65"/>
      <c r="C271" s="65"/>
      <c r="D271" s="65"/>
      <c r="E271" s="65"/>
      <c r="F271" s="65"/>
      <c r="G271" s="65"/>
      <c r="H271" s="65"/>
      <c r="I271" s="65"/>
    </row>
    <row r="272" spans="1:9" x14ac:dyDescent="0.25">
      <c r="A272" s="65"/>
      <c r="B272" s="65"/>
      <c r="C272" s="65"/>
      <c r="D272" s="65"/>
      <c r="E272" s="65"/>
      <c r="F272" s="65"/>
      <c r="G272" s="65"/>
      <c r="H272" s="65"/>
      <c r="I272" s="65"/>
    </row>
  </sheetData>
  <mergeCells count="153">
    <mergeCell ref="B140:D140"/>
    <mergeCell ref="B141:E141"/>
    <mergeCell ref="B201:D201"/>
    <mergeCell ref="B202:D202"/>
    <mergeCell ref="B181:D181"/>
    <mergeCell ref="B187:E187"/>
    <mergeCell ref="B189:D189"/>
    <mergeCell ref="B188:D188"/>
    <mergeCell ref="B151:E151"/>
    <mergeCell ref="B155:D155"/>
    <mergeCell ref="B156:E156"/>
    <mergeCell ref="B144:D144"/>
    <mergeCell ref="B152:D152"/>
    <mergeCell ref="B195:D195"/>
    <mergeCell ref="B192:E192"/>
    <mergeCell ref="B184:D184"/>
    <mergeCell ref="B185:E185"/>
    <mergeCell ref="B186:E186"/>
    <mergeCell ref="B165:E165"/>
    <mergeCell ref="B166:E166"/>
    <mergeCell ref="B182:D182"/>
    <mergeCell ref="B160:D160"/>
    <mergeCell ref="B250:D250"/>
    <mergeCell ref="B220:E220"/>
    <mergeCell ref="B221:D221"/>
    <mergeCell ref="B246:D246"/>
    <mergeCell ref="B215:D215"/>
    <mergeCell ref="B176:D176"/>
    <mergeCell ref="B177:E177"/>
    <mergeCell ref="B178:E178"/>
    <mergeCell ref="B179:E179"/>
    <mergeCell ref="B197:D197"/>
    <mergeCell ref="B198:E198"/>
    <mergeCell ref="B199:E199"/>
    <mergeCell ref="B190:D190"/>
    <mergeCell ref="B191:E191"/>
    <mergeCell ref="B193:E193"/>
    <mergeCell ref="B194:D194"/>
    <mergeCell ref="B208:D208"/>
    <mergeCell ref="B210:D210"/>
    <mergeCell ref="B247:D247"/>
    <mergeCell ref="B249:D249"/>
    <mergeCell ref="B231:E231"/>
    <mergeCell ref="B239:E239"/>
    <mergeCell ref="B240:E240"/>
    <mergeCell ref="B241:D241"/>
    <mergeCell ref="B251:E251"/>
    <mergeCell ref="B252:D252"/>
    <mergeCell ref="B167:E167"/>
    <mergeCell ref="B157:E157"/>
    <mergeCell ref="B158:E158"/>
    <mergeCell ref="B159:D159"/>
    <mergeCell ref="B162:D162"/>
    <mergeCell ref="B163:D163"/>
    <mergeCell ref="B200:E200"/>
    <mergeCell ref="B204:E204"/>
    <mergeCell ref="B205:E205"/>
    <mergeCell ref="B206:E206"/>
    <mergeCell ref="B207:D207"/>
    <mergeCell ref="B213:E213"/>
    <mergeCell ref="B214:D214"/>
    <mergeCell ref="B183:D183"/>
    <mergeCell ref="B175:D175"/>
    <mergeCell ref="B168:D168"/>
    <mergeCell ref="B164:D164"/>
    <mergeCell ref="B211:E211"/>
    <mergeCell ref="B212:E212"/>
    <mergeCell ref="B217:D217"/>
    <mergeCell ref="B218:E218"/>
    <mergeCell ref="B219:E219"/>
    <mergeCell ref="B112:D112"/>
    <mergeCell ref="B115:D115"/>
    <mergeCell ref="B136:D136"/>
    <mergeCell ref="B86:D86"/>
    <mergeCell ref="B110:E110"/>
    <mergeCell ref="B111:E111"/>
    <mergeCell ref="B95:E95"/>
    <mergeCell ref="B96:E96"/>
    <mergeCell ref="B97:E97"/>
    <mergeCell ref="B98:D98"/>
    <mergeCell ref="B108:D108"/>
    <mergeCell ref="B135:E135"/>
    <mergeCell ref="B116:D116"/>
    <mergeCell ref="B117:D117"/>
    <mergeCell ref="B122:C122"/>
    <mergeCell ref="B253:D253"/>
    <mergeCell ref="B43:D43"/>
    <mergeCell ref="B77:D77"/>
    <mergeCell ref="B79:D79"/>
    <mergeCell ref="B83:D83"/>
    <mergeCell ref="B84:D84"/>
    <mergeCell ref="B88:D88"/>
    <mergeCell ref="B74:E74"/>
    <mergeCell ref="B75:E75"/>
    <mergeCell ref="B76:E76"/>
    <mergeCell ref="B94:D94"/>
    <mergeCell ref="B103:E103"/>
    <mergeCell ref="B104:E104"/>
    <mergeCell ref="B142:E142"/>
    <mergeCell ref="B143:E143"/>
    <mergeCell ref="B149:E149"/>
    <mergeCell ref="B150:E150"/>
    <mergeCell ref="B222:D222"/>
    <mergeCell ref="B228:D228"/>
    <mergeCell ref="B242:D242"/>
    <mergeCell ref="B109:E109"/>
    <mergeCell ref="B139:D139"/>
    <mergeCell ref="B173:D173"/>
    <mergeCell ref="B174:D174"/>
    <mergeCell ref="B2:I2"/>
    <mergeCell ref="B14:D14"/>
    <mergeCell ref="B4:I4"/>
    <mergeCell ref="B6:E6"/>
    <mergeCell ref="B7:E7"/>
    <mergeCell ref="B9:D9"/>
    <mergeCell ref="B11:E11"/>
    <mergeCell ref="B12:E12"/>
    <mergeCell ref="B13:E13"/>
    <mergeCell ref="B10:D10"/>
    <mergeCell ref="B8:D8"/>
    <mergeCell ref="B15:D15"/>
    <mergeCell ref="B28:D28"/>
    <mergeCell ref="B37:D37"/>
    <mergeCell ref="B78:D78"/>
    <mergeCell ref="B85:D85"/>
    <mergeCell ref="B132:D132"/>
    <mergeCell ref="B133:E133"/>
    <mergeCell ref="B134:E134"/>
    <mergeCell ref="B34:E34"/>
    <mergeCell ref="B35:E35"/>
    <mergeCell ref="B99:D99"/>
    <mergeCell ref="B102:D102"/>
    <mergeCell ref="B26:E26"/>
    <mergeCell ref="B27:D27"/>
    <mergeCell ref="B33:E33"/>
    <mergeCell ref="B92:E92"/>
    <mergeCell ref="B93:D93"/>
    <mergeCell ref="B105:E105"/>
    <mergeCell ref="B106:D106"/>
    <mergeCell ref="B36:D36"/>
    <mergeCell ref="B39:D39"/>
    <mergeCell ref="B42:D42"/>
    <mergeCell ref="B243:D243"/>
    <mergeCell ref="B223:D223"/>
    <mergeCell ref="B226:D226"/>
    <mergeCell ref="B227:D227"/>
    <mergeCell ref="B229:D229"/>
    <mergeCell ref="B230:D230"/>
    <mergeCell ref="B248:D248"/>
    <mergeCell ref="B236:E236"/>
    <mergeCell ref="B237:E237"/>
    <mergeCell ref="B238:E238"/>
    <mergeCell ref="B232:E232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SAŽETAK</vt:lpstr>
      <vt:lpstr> Račun prihoda i rashoda</vt:lpstr>
      <vt:lpstr>Rashodi i prihodi prema izvoru</vt:lpstr>
      <vt:lpstr>Rashodi prema funkcijskoj k </vt:lpstr>
      <vt:lpstr>Programska klasifikacija</vt:lpstr>
      <vt:lpstr>' Račun prihoda i rashoda'!Podrucje_ispisa</vt:lpstr>
      <vt:lpstr>'Programska klasifikacija'!Podrucje_ispisa</vt:lpstr>
      <vt:lpstr>'Rashodi i prihodi prema izvoru'!Podrucje_ispisa</vt:lpstr>
      <vt:lpstr>'Rashodi prema funkcijskoj k 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2026-03-20T08:27:40Z</cp:lastPrinted>
  <dcterms:created xsi:type="dcterms:W3CDTF">2022-08-12T12:51:27Z</dcterms:created>
  <dcterms:modified xsi:type="dcterms:W3CDTF">2026-03-20T08:28:35Z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