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IZVRŠENJE ZA 2024\"/>
    </mc:Choice>
  </mc:AlternateContent>
  <xr:revisionPtr revIDLastSave="0" documentId="13_ncr:1_{E6148472-676C-4176-B4EC-D4F5C460DEAE}" xr6:coauthVersionLast="37" xr6:coauthVersionMax="37" xr10:uidLastSave="{00000000-0000-0000-0000-000000000000}"/>
  <bookViews>
    <workbookView xWindow="0" yWindow="0" windowWidth="28800" windowHeight="12105" tabRatio="748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7" l="1"/>
  <c r="G49" i="8" l="1"/>
  <c r="G50" i="8"/>
  <c r="G51" i="8"/>
  <c r="G52" i="8"/>
  <c r="G53" i="8"/>
  <c r="G54" i="8"/>
  <c r="G55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9" i="8"/>
  <c r="G30" i="8"/>
  <c r="G31" i="8"/>
  <c r="G32" i="8"/>
  <c r="G33" i="8"/>
  <c r="I10" i="1"/>
  <c r="E23" i="8"/>
  <c r="E8" i="8"/>
  <c r="D54" i="8" l="1"/>
  <c r="E54" i="8"/>
  <c r="F54" i="8"/>
  <c r="C54" i="8"/>
  <c r="D52" i="8"/>
  <c r="E52" i="8"/>
  <c r="F52" i="8"/>
  <c r="C52" i="8"/>
  <c r="D47" i="8"/>
  <c r="E47" i="8"/>
  <c r="F47" i="8"/>
  <c r="C47" i="8"/>
  <c r="H52" i="8"/>
  <c r="H51" i="8"/>
  <c r="H55" i="8"/>
  <c r="D50" i="8"/>
  <c r="E50" i="8"/>
  <c r="F50" i="8"/>
  <c r="C50" i="8"/>
  <c r="D31" i="8"/>
  <c r="E31" i="8"/>
  <c r="F31" i="8"/>
  <c r="C31" i="8"/>
  <c r="E41" i="8"/>
  <c r="D41" i="8"/>
  <c r="G10" i="3"/>
  <c r="I41" i="3"/>
  <c r="H19" i="3"/>
  <c r="J41" i="3"/>
  <c r="J49" i="3"/>
  <c r="L89" i="3"/>
  <c r="J43" i="3"/>
  <c r="L51" i="3"/>
  <c r="H50" i="8" l="1"/>
  <c r="I264" i="7"/>
  <c r="I265" i="7"/>
  <c r="I267" i="7"/>
  <c r="I268" i="7"/>
  <c r="I269" i="7"/>
  <c r="I270" i="7"/>
  <c r="I272" i="7"/>
  <c r="I273" i="7"/>
  <c r="I274" i="7"/>
  <c r="I276" i="7"/>
  <c r="I278" i="7"/>
  <c r="I280" i="7"/>
  <c r="I281" i="7"/>
  <c r="I283" i="7"/>
  <c r="I231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60" i="7"/>
  <c r="I262" i="7"/>
  <c r="I202" i="7"/>
  <c r="I203" i="7"/>
  <c r="I204" i="7"/>
  <c r="I205" i="7"/>
  <c r="I206" i="7"/>
  <c r="I207" i="7"/>
  <c r="I209" i="7"/>
  <c r="I210" i="7"/>
  <c r="I211" i="7"/>
  <c r="I212" i="7"/>
  <c r="I215" i="7"/>
  <c r="I216" i="7"/>
  <c r="I217" i="7"/>
  <c r="I218" i="7"/>
  <c r="I219" i="7"/>
  <c r="I220" i="7"/>
  <c r="I222" i="7"/>
  <c r="I223" i="7"/>
  <c r="I224" i="7"/>
  <c r="I225" i="7"/>
  <c r="I226" i="7"/>
  <c r="I227" i="7"/>
  <c r="I229" i="7"/>
  <c r="I230" i="7"/>
  <c r="I174" i="7"/>
  <c r="I175" i="7"/>
  <c r="I176" i="7"/>
  <c r="I177" i="7"/>
  <c r="I178" i="7"/>
  <c r="I179" i="7"/>
  <c r="I180" i="7"/>
  <c r="I182" i="7"/>
  <c r="I183" i="7"/>
  <c r="I184" i="7"/>
  <c r="I185" i="7"/>
  <c r="I186" i="7"/>
  <c r="I189" i="7"/>
  <c r="I190" i="7"/>
  <c r="I191" i="7"/>
  <c r="I192" i="7"/>
  <c r="I195" i="7"/>
  <c r="I196" i="7"/>
  <c r="I197" i="7"/>
  <c r="I198" i="7"/>
  <c r="I199" i="7"/>
  <c r="I200" i="7"/>
  <c r="I145" i="7"/>
  <c r="I146" i="7"/>
  <c r="I147" i="7"/>
  <c r="I148" i="7"/>
  <c r="I149" i="7"/>
  <c r="I150" i="7"/>
  <c r="I153" i="7"/>
  <c r="I154" i="7"/>
  <c r="I155" i="7"/>
  <c r="I156" i="7"/>
  <c r="I157" i="7"/>
  <c r="I158" i="7"/>
  <c r="I160" i="7"/>
  <c r="I162" i="7"/>
  <c r="I163" i="7"/>
  <c r="I164" i="7"/>
  <c r="I165" i="7"/>
  <c r="I166" i="7"/>
  <c r="I167" i="7"/>
  <c r="I171" i="7"/>
  <c r="I172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80" i="7"/>
  <c r="I81" i="7"/>
  <c r="I83" i="7"/>
  <c r="I85" i="7"/>
  <c r="I86" i="7"/>
  <c r="I88" i="7"/>
  <c r="I89" i="7"/>
  <c r="I90" i="7"/>
  <c r="I91" i="7"/>
  <c r="I92" i="7"/>
  <c r="I93" i="7"/>
  <c r="I33" i="7"/>
  <c r="I34" i="7"/>
  <c r="I35" i="7"/>
  <c r="I36" i="7"/>
  <c r="I37" i="7"/>
  <c r="I39" i="7"/>
  <c r="I40" i="7"/>
  <c r="I41" i="7"/>
  <c r="I42" i="7"/>
  <c r="I44" i="7"/>
  <c r="I46" i="7"/>
  <c r="I47" i="7"/>
  <c r="I48" i="7"/>
  <c r="I49" i="7"/>
  <c r="I51" i="7"/>
  <c r="I52" i="7"/>
  <c r="I53" i="7"/>
  <c r="I54" i="7"/>
  <c r="I55" i="7"/>
  <c r="I56" i="7"/>
  <c r="I57" i="7"/>
  <c r="I58" i="7"/>
  <c r="I59" i="7"/>
  <c r="I60" i="7"/>
  <c r="I61" i="7"/>
  <c r="I9" i="7"/>
  <c r="I11" i="7"/>
  <c r="I12" i="7"/>
  <c r="I13" i="7"/>
  <c r="I14" i="7"/>
  <c r="I15" i="7"/>
  <c r="I16" i="7"/>
  <c r="I17" i="7"/>
  <c r="I18" i="7"/>
  <c r="I19" i="7"/>
  <c r="I20" i="7"/>
  <c r="I21" i="7"/>
  <c r="I24" i="7"/>
  <c r="I25" i="7"/>
  <c r="I26" i="7"/>
  <c r="I27" i="7"/>
  <c r="I28" i="7"/>
  <c r="I29" i="7"/>
  <c r="I30" i="7"/>
  <c r="H41" i="3" l="1"/>
  <c r="G49" i="3" l="1"/>
  <c r="K51" i="3"/>
  <c r="G43" i="3"/>
  <c r="J16" i="1" l="1"/>
  <c r="G16" i="1"/>
  <c r="H16" i="1"/>
  <c r="I16" i="1"/>
  <c r="L11" i="1"/>
  <c r="L12" i="1"/>
  <c r="L13" i="1"/>
  <c r="L14" i="1"/>
  <c r="L15" i="1"/>
  <c r="L10" i="1"/>
  <c r="K11" i="1"/>
  <c r="K12" i="1"/>
  <c r="K13" i="1"/>
  <c r="K14" i="1"/>
  <c r="K15" i="1"/>
  <c r="K10" i="1"/>
  <c r="J13" i="3" l="1"/>
  <c r="J16" i="3"/>
  <c r="J12" i="3" s="1"/>
  <c r="J20" i="3"/>
  <c r="J19" i="3" s="1"/>
  <c r="J23" i="3"/>
  <c r="J22" i="3" s="1"/>
  <c r="J26" i="3"/>
  <c r="J25" i="3" s="1"/>
  <c r="J29" i="3"/>
  <c r="J28" i="3" s="1"/>
  <c r="G53" i="3" l="1"/>
  <c r="G77" i="3"/>
  <c r="H29" i="3"/>
  <c r="I29" i="3"/>
  <c r="L28" i="3" s="1"/>
  <c r="G29" i="3"/>
  <c r="G28" i="3" s="1"/>
  <c r="K28" i="3" s="1"/>
  <c r="G26" i="3"/>
  <c r="G25" i="3" s="1"/>
  <c r="K25" i="3" s="1"/>
  <c r="G23" i="3"/>
  <c r="K23" i="3" s="1"/>
  <c r="G20" i="3"/>
  <c r="G19" i="3" s="1"/>
  <c r="K19" i="3" s="1"/>
  <c r="G16" i="3"/>
  <c r="G13" i="3"/>
  <c r="G12" i="3" s="1"/>
  <c r="G275" i="7"/>
  <c r="H275" i="7"/>
  <c r="I275" i="7" s="1"/>
  <c r="G277" i="7"/>
  <c r="H277" i="7"/>
  <c r="I277" i="7" s="1"/>
  <c r="G279" i="7"/>
  <c r="H279" i="7"/>
  <c r="I279" i="7" s="1"/>
  <c r="G282" i="7"/>
  <c r="H282" i="7"/>
  <c r="I282" i="7" s="1"/>
  <c r="F282" i="7"/>
  <c r="F281" i="7" s="1"/>
  <c r="F279" i="7"/>
  <c r="F277" i="7"/>
  <c r="F275" i="7"/>
  <c r="G259" i="7"/>
  <c r="H259" i="7"/>
  <c r="I259" i="7" s="1"/>
  <c r="G261" i="7"/>
  <c r="H261" i="7"/>
  <c r="I261" i="7" s="1"/>
  <c r="G263" i="7"/>
  <c r="H263" i="7"/>
  <c r="I263" i="7" s="1"/>
  <c r="G266" i="7"/>
  <c r="H266" i="7"/>
  <c r="I266" i="7" s="1"/>
  <c r="F266" i="7"/>
  <c r="F265" i="7" s="1"/>
  <c r="F263" i="7"/>
  <c r="F261" i="7"/>
  <c r="F259" i="7"/>
  <c r="G242" i="7"/>
  <c r="H242" i="7"/>
  <c r="G244" i="7"/>
  <c r="H244" i="7"/>
  <c r="G246" i="7"/>
  <c r="H246" i="7"/>
  <c r="G249" i="7"/>
  <c r="G248" i="7" s="1"/>
  <c r="H249" i="7"/>
  <c r="H248" i="7" s="1"/>
  <c r="F249" i="7"/>
  <c r="F248" i="7" s="1"/>
  <c r="F246" i="7"/>
  <c r="F244" i="7"/>
  <c r="F242" i="7"/>
  <c r="G228" i="7"/>
  <c r="H228" i="7"/>
  <c r="I228" i="7" s="1"/>
  <c r="G230" i="7"/>
  <c r="H230" i="7"/>
  <c r="G232" i="7"/>
  <c r="H232" i="7"/>
  <c r="I232" i="7" s="1"/>
  <c r="G235" i="7"/>
  <c r="G234" i="7" s="1"/>
  <c r="H235" i="7"/>
  <c r="F235" i="7"/>
  <c r="F234" i="7" s="1"/>
  <c r="F232" i="7"/>
  <c r="F230" i="7"/>
  <c r="F228" i="7"/>
  <c r="G221" i="7"/>
  <c r="F221" i="7"/>
  <c r="G214" i="7"/>
  <c r="H214" i="7"/>
  <c r="F214" i="7"/>
  <c r="F213" i="7" s="1"/>
  <c r="G208" i="7"/>
  <c r="I208" i="7"/>
  <c r="F208" i="7"/>
  <c r="G201" i="7"/>
  <c r="I201" i="7"/>
  <c r="F201" i="7"/>
  <c r="F200" i="7" s="1"/>
  <c r="G194" i="7"/>
  <c r="G193" i="7" s="1"/>
  <c r="H194" i="7"/>
  <c r="I194" i="7" s="1"/>
  <c r="F194" i="7"/>
  <c r="F193" i="7" s="1"/>
  <c r="G188" i="7"/>
  <c r="G187" i="7" s="1"/>
  <c r="H188" i="7"/>
  <c r="I188" i="7" s="1"/>
  <c r="F188" i="7"/>
  <c r="F187" i="7" s="1"/>
  <c r="G181" i="7"/>
  <c r="I181" i="7"/>
  <c r="F181" i="7"/>
  <c r="G170" i="7"/>
  <c r="H170" i="7"/>
  <c r="I170" i="7" s="1"/>
  <c r="G173" i="7"/>
  <c r="H173" i="7"/>
  <c r="G159" i="7"/>
  <c r="H159" i="7"/>
  <c r="I159" i="7" s="1"/>
  <c r="G161" i="7"/>
  <c r="H161" i="7"/>
  <c r="I161" i="7" s="1"/>
  <c r="G152" i="7"/>
  <c r="G151" i="7" s="1"/>
  <c r="H152" i="7"/>
  <c r="G144" i="7"/>
  <c r="H144" i="7"/>
  <c r="I144" i="7" s="1"/>
  <c r="F173" i="7"/>
  <c r="F170" i="7"/>
  <c r="F161" i="7"/>
  <c r="F159" i="7"/>
  <c r="F152" i="7"/>
  <c r="F151" i="7" s="1"/>
  <c r="F144" i="7"/>
  <c r="F136" i="7"/>
  <c r="F115" i="7"/>
  <c r="F114" i="7" s="1"/>
  <c r="F112" i="7"/>
  <c r="F111" i="7" s="1"/>
  <c r="F106" i="7"/>
  <c r="F105" i="7" s="1"/>
  <c r="F100" i="7"/>
  <c r="F98" i="7"/>
  <c r="G79" i="7"/>
  <c r="H79" i="7"/>
  <c r="I79" i="7" s="1"/>
  <c r="G82" i="7"/>
  <c r="H82" i="7"/>
  <c r="I82" i="7" s="1"/>
  <c r="G84" i="7"/>
  <c r="H84" i="7"/>
  <c r="I84" i="7" s="1"/>
  <c r="G87" i="7"/>
  <c r="H87" i="7"/>
  <c r="I87" i="7" s="1"/>
  <c r="G90" i="7"/>
  <c r="H90" i="7"/>
  <c r="F90" i="7"/>
  <c r="F87" i="7"/>
  <c r="F84" i="7"/>
  <c r="F82" i="7"/>
  <c r="F79" i="7"/>
  <c r="G38" i="7"/>
  <c r="H38" i="7"/>
  <c r="I38" i="7" s="1"/>
  <c r="G43" i="7"/>
  <c r="I43" i="7"/>
  <c r="G50" i="7"/>
  <c r="H50" i="7"/>
  <c r="I50" i="7" s="1"/>
  <c r="G60" i="7"/>
  <c r="H60" i="7"/>
  <c r="G62" i="7"/>
  <c r="H62" i="7"/>
  <c r="I62" i="7" s="1"/>
  <c r="G70" i="7"/>
  <c r="F70" i="7"/>
  <c r="F62" i="7"/>
  <c r="F60" i="7"/>
  <c r="F50" i="7"/>
  <c r="F43" i="7"/>
  <c r="F38" i="7"/>
  <c r="G29" i="7"/>
  <c r="G26" i="7" s="1"/>
  <c r="G25" i="7" s="1"/>
  <c r="H29" i="7"/>
  <c r="G32" i="7"/>
  <c r="H32" i="7"/>
  <c r="F32" i="7"/>
  <c r="F31" i="7" s="1"/>
  <c r="F29" i="7"/>
  <c r="F26" i="7"/>
  <c r="F25" i="7" s="1"/>
  <c r="G14" i="7"/>
  <c r="H14" i="7"/>
  <c r="G16" i="7"/>
  <c r="H16" i="7"/>
  <c r="G19" i="7"/>
  <c r="H19" i="7"/>
  <c r="G23" i="7"/>
  <c r="G22" i="7" s="1"/>
  <c r="H23" i="7"/>
  <c r="I8" i="7"/>
  <c r="F23" i="7"/>
  <c r="F22" i="7" s="1"/>
  <c r="F19" i="7"/>
  <c r="F16" i="7"/>
  <c r="F14" i="7"/>
  <c r="H7" i="10"/>
  <c r="H8" i="10"/>
  <c r="H9" i="10"/>
  <c r="H10" i="10"/>
  <c r="H13" i="10"/>
  <c r="H15" i="10"/>
  <c r="G8" i="10"/>
  <c r="G10" i="10"/>
  <c r="G13" i="10"/>
  <c r="G15" i="10"/>
  <c r="D7" i="10"/>
  <c r="D6" i="10" s="1"/>
  <c r="E7" i="10"/>
  <c r="E6" i="10" s="1"/>
  <c r="F7" i="10"/>
  <c r="D9" i="10"/>
  <c r="E9" i="10"/>
  <c r="F9" i="10"/>
  <c r="G9" i="10" s="1"/>
  <c r="D12" i="10"/>
  <c r="D11" i="10" s="1"/>
  <c r="E12" i="10"/>
  <c r="F12" i="10"/>
  <c r="F11" i="10" s="1"/>
  <c r="D14" i="10"/>
  <c r="E14" i="10"/>
  <c r="F14" i="10"/>
  <c r="H14" i="10" s="1"/>
  <c r="C14" i="10"/>
  <c r="G14" i="10" s="1"/>
  <c r="C12" i="10"/>
  <c r="C11" i="10" s="1"/>
  <c r="C9" i="10"/>
  <c r="C7" i="10"/>
  <c r="G7" i="10" s="1"/>
  <c r="L10" i="9"/>
  <c r="L14" i="9"/>
  <c r="H9" i="9"/>
  <c r="H8" i="9" s="1"/>
  <c r="H7" i="9" s="1"/>
  <c r="I9" i="9"/>
  <c r="I8" i="9" s="1"/>
  <c r="I7" i="9" s="1"/>
  <c r="J9" i="9"/>
  <c r="L9" i="9" s="1"/>
  <c r="K14" i="9"/>
  <c r="H13" i="9"/>
  <c r="H12" i="9" s="1"/>
  <c r="H11" i="9" s="1"/>
  <c r="I13" i="9"/>
  <c r="I12" i="9" s="1"/>
  <c r="I11" i="9" s="1"/>
  <c r="J13" i="9"/>
  <c r="J12" i="9" s="1"/>
  <c r="J11" i="9" s="1"/>
  <c r="L11" i="9" s="1"/>
  <c r="G13" i="9"/>
  <c r="G12" i="9" s="1"/>
  <c r="G11" i="9" s="1"/>
  <c r="K11" i="9" s="1"/>
  <c r="H8" i="11"/>
  <c r="H9" i="11"/>
  <c r="G8" i="11"/>
  <c r="G9" i="11"/>
  <c r="D7" i="11"/>
  <c r="D6" i="11" s="1"/>
  <c r="E7" i="11"/>
  <c r="E6" i="11" s="1"/>
  <c r="F7" i="11"/>
  <c r="C7" i="11"/>
  <c r="C6" i="11" s="1"/>
  <c r="J11" i="3"/>
  <c r="J10" i="3" s="1"/>
  <c r="I98" i="3"/>
  <c r="I93" i="3" s="1"/>
  <c r="J98" i="3"/>
  <c r="I95" i="3"/>
  <c r="J95" i="3"/>
  <c r="I91" i="3"/>
  <c r="J91" i="3"/>
  <c r="J90" i="3" s="1"/>
  <c r="I86" i="3"/>
  <c r="J86" i="3"/>
  <c r="I77" i="3"/>
  <c r="J77" i="3"/>
  <c r="L77" i="3" s="1"/>
  <c r="I75" i="3"/>
  <c r="L75" i="3" s="1"/>
  <c r="J75" i="3"/>
  <c r="K75" i="3" s="1"/>
  <c r="I65" i="3"/>
  <c r="J65" i="3"/>
  <c r="I58" i="3"/>
  <c r="J58" i="3"/>
  <c r="I53" i="3"/>
  <c r="J53" i="3"/>
  <c r="L53" i="3" s="1"/>
  <c r="I49" i="3"/>
  <c r="I47" i="3"/>
  <c r="J47" i="3"/>
  <c r="I43" i="3"/>
  <c r="G98" i="3"/>
  <c r="G95" i="3"/>
  <c r="K95" i="3" s="1"/>
  <c r="G94" i="3"/>
  <c r="G93" i="3" s="1"/>
  <c r="G91" i="3"/>
  <c r="G90" i="3" s="1"/>
  <c r="G86" i="3"/>
  <c r="G85" i="3" s="1"/>
  <c r="G75" i="3"/>
  <c r="G65" i="3"/>
  <c r="G58" i="3"/>
  <c r="G47" i="3"/>
  <c r="I26" i="3"/>
  <c r="L26" i="3" s="1"/>
  <c r="I23" i="3"/>
  <c r="I22" i="3" s="1"/>
  <c r="L22" i="3" s="1"/>
  <c r="I20" i="3"/>
  <c r="I19" i="3" s="1"/>
  <c r="L19" i="3" s="1"/>
  <c r="I16" i="3"/>
  <c r="L16" i="3" s="1"/>
  <c r="I13" i="3"/>
  <c r="L13" i="3" s="1"/>
  <c r="H9" i="8"/>
  <c r="H13" i="8"/>
  <c r="H14" i="8"/>
  <c r="H17" i="8"/>
  <c r="H19" i="8"/>
  <c r="H22" i="8"/>
  <c r="H24" i="8"/>
  <c r="H27" i="8"/>
  <c r="H32" i="8"/>
  <c r="H36" i="8"/>
  <c r="H37" i="8"/>
  <c r="H40" i="8"/>
  <c r="H42" i="8"/>
  <c r="H46" i="8"/>
  <c r="H48" i="8"/>
  <c r="H47" i="8"/>
  <c r="D45" i="8"/>
  <c r="E45" i="8"/>
  <c r="F45" i="8"/>
  <c r="F41" i="8"/>
  <c r="D39" i="8"/>
  <c r="E39" i="8"/>
  <c r="F39" i="8"/>
  <c r="D35" i="8"/>
  <c r="D34" i="8" s="1"/>
  <c r="E35" i="8"/>
  <c r="E34" i="8" s="1"/>
  <c r="F35" i="8"/>
  <c r="D30" i="8"/>
  <c r="E30" i="8"/>
  <c r="D26" i="8"/>
  <c r="E26" i="8"/>
  <c r="F26" i="8"/>
  <c r="D23" i="8"/>
  <c r="F23" i="8"/>
  <c r="D21" i="8"/>
  <c r="E21" i="8"/>
  <c r="F21" i="8"/>
  <c r="D18" i="8"/>
  <c r="E18" i="8"/>
  <c r="F18" i="8"/>
  <c r="D16" i="8"/>
  <c r="E16" i="8"/>
  <c r="F16" i="8"/>
  <c r="D12" i="8"/>
  <c r="D11" i="8" s="1"/>
  <c r="E12" i="8"/>
  <c r="E11" i="8" s="1"/>
  <c r="F12" i="8"/>
  <c r="F11" i="8" s="1"/>
  <c r="D8" i="8"/>
  <c r="E7" i="8"/>
  <c r="F8" i="8"/>
  <c r="F7" i="8" s="1"/>
  <c r="C45" i="8"/>
  <c r="C41" i="8"/>
  <c r="C39" i="8"/>
  <c r="C35" i="8"/>
  <c r="C34" i="8" s="1"/>
  <c r="C30" i="8"/>
  <c r="C26" i="8"/>
  <c r="C23" i="8"/>
  <c r="C21" i="8"/>
  <c r="C18" i="8"/>
  <c r="C16" i="8"/>
  <c r="C12" i="8"/>
  <c r="C11" i="8" s="1"/>
  <c r="C8" i="8"/>
  <c r="C7" i="8" s="1"/>
  <c r="K44" i="3"/>
  <c r="K45" i="3"/>
  <c r="K48" i="3"/>
  <c r="K50" i="3"/>
  <c r="K54" i="3"/>
  <c r="K55" i="3"/>
  <c r="K56" i="3"/>
  <c r="K57" i="3"/>
  <c r="K59" i="3"/>
  <c r="K60" i="3"/>
  <c r="K61" i="3"/>
  <c r="K62" i="3"/>
  <c r="K63" i="3"/>
  <c r="K64" i="3"/>
  <c r="K66" i="3"/>
  <c r="K67" i="3"/>
  <c r="K68" i="3"/>
  <c r="K69" i="3"/>
  <c r="K70" i="3"/>
  <c r="K71" i="3"/>
  <c r="K72" i="3"/>
  <c r="K73" i="3"/>
  <c r="K74" i="3"/>
  <c r="K76" i="3"/>
  <c r="K78" i="3"/>
  <c r="K79" i="3"/>
  <c r="K80" i="3"/>
  <c r="K81" i="3"/>
  <c r="K82" i="3"/>
  <c r="K83" i="3"/>
  <c r="K84" i="3"/>
  <c r="K87" i="3"/>
  <c r="K88" i="3"/>
  <c r="K92" i="3"/>
  <c r="K96" i="3"/>
  <c r="K97" i="3"/>
  <c r="K99" i="3"/>
  <c r="L44" i="3"/>
  <c r="L45" i="3"/>
  <c r="L48" i="3"/>
  <c r="L50" i="3"/>
  <c r="L54" i="3"/>
  <c r="L55" i="3"/>
  <c r="L56" i="3"/>
  <c r="L57" i="3"/>
  <c r="L59" i="3"/>
  <c r="L60" i="3"/>
  <c r="L61" i="3"/>
  <c r="L62" i="3"/>
  <c r="L63" i="3"/>
  <c r="L64" i="3"/>
  <c r="L66" i="3"/>
  <c r="L67" i="3"/>
  <c r="L68" i="3"/>
  <c r="L69" i="3"/>
  <c r="L70" i="3"/>
  <c r="L71" i="3"/>
  <c r="L72" i="3"/>
  <c r="L73" i="3"/>
  <c r="L74" i="3"/>
  <c r="L76" i="3"/>
  <c r="L78" i="3"/>
  <c r="L79" i="3"/>
  <c r="L80" i="3"/>
  <c r="L81" i="3"/>
  <c r="L82" i="3"/>
  <c r="L83" i="3"/>
  <c r="L84" i="3"/>
  <c r="L87" i="3"/>
  <c r="L88" i="3"/>
  <c r="L92" i="3"/>
  <c r="L96" i="3"/>
  <c r="L97" i="3"/>
  <c r="L98" i="3"/>
  <c r="L99" i="3"/>
  <c r="H98" i="3"/>
  <c r="H95" i="3"/>
  <c r="H91" i="3"/>
  <c r="H85" i="3"/>
  <c r="H77" i="3"/>
  <c r="H75" i="3"/>
  <c r="H65" i="3"/>
  <c r="H58" i="3"/>
  <c r="H53" i="3"/>
  <c r="H49" i="3"/>
  <c r="H47" i="3"/>
  <c r="H43" i="3"/>
  <c r="H13" i="3"/>
  <c r="H16" i="3"/>
  <c r="H26" i="3"/>
  <c r="H23" i="3"/>
  <c r="H22" i="3" s="1"/>
  <c r="H20" i="3"/>
  <c r="K14" i="3"/>
  <c r="K15" i="3"/>
  <c r="K16" i="3"/>
  <c r="K17" i="3"/>
  <c r="K18" i="3"/>
  <c r="K21" i="3"/>
  <c r="K24" i="3"/>
  <c r="K26" i="3"/>
  <c r="K27" i="3"/>
  <c r="K29" i="3"/>
  <c r="K30" i="3"/>
  <c r="K31" i="3"/>
  <c r="K32" i="3"/>
  <c r="K33" i="3"/>
  <c r="K34" i="3"/>
  <c r="K35" i="3"/>
  <c r="L32" i="3"/>
  <c r="L33" i="3"/>
  <c r="L34" i="3"/>
  <c r="L35" i="3"/>
  <c r="L14" i="3"/>
  <c r="L15" i="3"/>
  <c r="L17" i="3"/>
  <c r="L18" i="3"/>
  <c r="L21" i="3"/>
  <c r="L24" i="3"/>
  <c r="L27" i="3"/>
  <c r="L30" i="3"/>
  <c r="L31" i="3"/>
  <c r="D7" i="8" l="1"/>
  <c r="G8" i="8"/>
  <c r="G7" i="8"/>
  <c r="H7" i="11"/>
  <c r="H35" i="8"/>
  <c r="F34" i="8"/>
  <c r="H34" i="8"/>
  <c r="F44" i="8"/>
  <c r="H16" i="8"/>
  <c r="F15" i="8"/>
  <c r="F6" i="8" s="1"/>
  <c r="F20" i="8"/>
  <c r="D38" i="8"/>
  <c r="H23" i="8"/>
  <c r="F38" i="8"/>
  <c r="H31" i="8"/>
  <c r="H39" i="8"/>
  <c r="H12" i="8"/>
  <c r="L91" i="3"/>
  <c r="H213" i="7"/>
  <c r="I214" i="7"/>
  <c r="I32" i="7"/>
  <c r="I221" i="7"/>
  <c r="I152" i="7"/>
  <c r="H22" i="7"/>
  <c r="I22" i="7" s="1"/>
  <c r="I23" i="7"/>
  <c r="I173" i="7"/>
  <c r="H13" i="7"/>
  <c r="H11" i="7" s="1"/>
  <c r="G13" i="7"/>
  <c r="G11" i="7" s="1"/>
  <c r="G10" i="7" s="1"/>
  <c r="F97" i="7"/>
  <c r="H187" i="7"/>
  <c r="I187" i="7" s="1"/>
  <c r="H31" i="7"/>
  <c r="I31" i="7" s="1"/>
  <c r="H193" i="7"/>
  <c r="I193" i="7" s="1"/>
  <c r="I25" i="3"/>
  <c r="L25" i="3" s="1"/>
  <c r="L23" i="3"/>
  <c r="K98" i="3"/>
  <c r="K86" i="3"/>
  <c r="K58" i="3"/>
  <c r="G52" i="3"/>
  <c r="G42" i="3"/>
  <c r="H11" i="10"/>
  <c r="H26" i="7"/>
  <c r="G213" i="7"/>
  <c r="G22" i="3"/>
  <c r="K22" i="3" s="1"/>
  <c r="H11" i="3"/>
  <c r="H10" i="3" s="1"/>
  <c r="H151" i="7"/>
  <c r="I151" i="7" s="1"/>
  <c r="H11" i="8"/>
  <c r="H45" i="8"/>
  <c r="H26" i="8"/>
  <c r="H8" i="8"/>
  <c r="L47" i="3"/>
  <c r="L12" i="9"/>
  <c r="H7" i="8"/>
  <c r="L90" i="3"/>
  <c r="L13" i="9"/>
  <c r="F30" i="8"/>
  <c r="K49" i="3"/>
  <c r="J8" i="9"/>
  <c r="C15" i="8"/>
  <c r="C6" i="8" s="1"/>
  <c r="E11" i="10"/>
  <c r="H41" i="8"/>
  <c r="F6" i="11"/>
  <c r="G12" i="10"/>
  <c r="G11" i="10"/>
  <c r="K20" i="3"/>
  <c r="H21" i="8"/>
  <c r="G7" i="11"/>
  <c r="F6" i="10"/>
  <c r="C6" i="10"/>
  <c r="H18" i="8"/>
  <c r="K13" i="9"/>
  <c r="H12" i="10"/>
  <c r="K13" i="3"/>
  <c r="L65" i="3"/>
  <c r="K12" i="9"/>
  <c r="H234" i="7"/>
  <c r="K12" i="3"/>
  <c r="F11" i="7"/>
  <c r="F10" i="7" s="1"/>
  <c r="J94" i="3"/>
  <c r="J93" i="3" s="1"/>
  <c r="L93" i="3" s="1"/>
  <c r="L95" i="3"/>
  <c r="K91" i="3"/>
  <c r="K90" i="3"/>
  <c r="L86" i="3"/>
  <c r="J85" i="3"/>
  <c r="L85" i="3" s="1"/>
  <c r="K77" i="3"/>
  <c r="K65" i="3"/>
  <c r="L58" i="3"/>
  <c r="J52" i="3"/>
  <c r="K53" i="3"/>
  <c r="L49" i="3"/>
  <c r="K47" i="3"/>
  <c r="J42" i="3"/>
  <c r="K43" i="3"/>
  <c r="L43" i="3"/>
  <c r="L29" i="3"/>
  <c r="L20" i="3"/>
  <c r="D44" i="8"/>
  <c r="D29" i="8" s="1"/>
  <c r="E44" i="8"/>
  <c r="E38" i="8"/>
  <c r="E29" i="8" s="1"/>
  <c r="D20" i="8"/>
  <c r="E20" i="8"/>
  <c r="E15" i="8"/>
  <c r="D15" i="8"/>
  <c r="C44" i="8"/>
  <c r="C38" i="8"/>
  <c r="C20" i="8"/>
  <c r="H93" i="3"/>
  <c r="C29" i="8" l="1"/>
  <c r="H15" i="8"/>
  <c r="F29" i="8"/>
  <c r="H20" i="8"/>
  <c r="H44" i="8"/>
  <c r="D6" i="8"/>
  <c r="I213" i="7"/>
  <c r="G41" i="3"/>
  <c r="G40" i="3" s="1"/>
  <c r="G11" i="3"/>
  <c r="K10" i="3" s="1"/>
  <c r="H6" i="11"/>
  <c r="G6" i="11"/>
  <c r="J7" i="9"/>
  <c r="L7" i="9" s="1"/>
  <c r="L8" i="9"/>
  <c r="L94" i="3"/>
  <c r="H38" i="8"/>
  <c r="G6" i="10"/>
  <c r="H6" i="10"/>
  <c r="H30" i="8"/>
  <c r="H10" i="7"/>
  <c r="I10" i="7" s="1"/>
  <c r="H25" i="7"/>
  <c r="K11" i="3"/>
  <c r="K94" i="3"/>
  <c r="K93" i="3"/>
  <c r="K85" i="3"/>
  <c r="I40" i="3"/>
  <c r="L52" i="3"/>
  <c r="K52" i="3"/>
  <c r="L42" i="3"/>
  <c r="K42" i="3"/>
  <c r="I11" i="3"/>
  <c r="L12" i="3"/>
  <c r="E6" i="8"/>
  <c r="H40" i="3"/>
  <c r="K10" i="9"/>
  <c r="G9" i="9"/>
  <c r="K9" i="9" s="1"/>
  <c r="G6" i="8" l="1"/>
  <c r="H6" i="8"/>
  <c r="H29" i="8"/>
  <c r="J40" i="3"/>
  <c r="L41" i="3"/>
  <c r="K41" i="3"/>
  <c r="I10" i="3"/>
  <c r="L10" i="3" s="1"/>
  <c r="L11" i="3"/>
  <c r="G8" i="9"/>
  <c r="L40" i="3" l="1"/>
  <c r="K40" i="3"/>
  <c r="G7" i="9"/>
  <c r="K7" i="9" s="1"/>
  <c r="K8" i="9"/>
</calcChain>
</file>

<file path=xl/sharedStrings.xml><?xml version="1.0" encoding="utf-8"?>
<sst xmlns="http://schemas.openxmlformats.org/spreadsheetml/2006/main" count="569" uniqueCount="248">
  <si>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</si>
  <si>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</si>
  <si>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</si>
  <si>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</si>
  <si>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</si>
  <si>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</si>
  <si>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</si>
  <si>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</si>
  <si>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</si>
  <si>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</si>
  <si>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</si>
  <si>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</si>
  <si>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</si>
  <si>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</si>
  <si>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</si>
  <si>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</si>
  <si>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</si>
  <si>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</si>
  <si>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</si>
  <si>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</si>
  <si>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</si>
  <si>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</si>
  <si>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</si>
  <si>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</si>
  <si>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</si>
  <si>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</si>
  <si>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</si>
  <si>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</si>
  <si>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</si>
  <si>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</si>
  <si>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</si>
  <si>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</si>
  <si>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</si>
  <si>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</si>
  <si>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</si>
  <si>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</si>
  <si>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</si>
  <si>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</si>
  <si>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</si>
  <si>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</si>
  <si>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</si>
  <si>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</si>
  <si>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</si>
  <si>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</si>
  <si>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</si>
  <si>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</si>
  <si>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</si>
  <si>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</si>
  <si>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</si>
  <si>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</si>
  <si>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</si>
  <si>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</si>
  <si>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</si>
  <si>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</si>
  <si>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</si>
  <si>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</si>
  <si>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</si>
  <si>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</si>
  <si>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</si>
  <si>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</si>
  <si>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</si>
  <si>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</si>
  <si>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</si>
  <si>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SAŽETAK  RAČUNA PRIHODA I RASHODA I  RAČUNA FINANCIRANJA  može sadržavati i dodatne podatke.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</si>
  <si>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</si>
  <si>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</si>
  <si>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</si>
  <si>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</si>
  <si>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</si>
  <si>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</si>
  <si>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imovine</t>
  </si>
  <si>
    <t>Prihodi od financijske imovine</t>
  </si>
  <si>
    <t>Prihodi od upravnih i administrativnih pristojbi, pristojbi po posebnim propisima</t>
  </si>
  <si>
    <t>Prihodi po posebnim propisima</t>
  </si>
  <si>
    <t>Ostali nespomenuti prihodi</t>
  </si>
  <si>
    <t>Prihodi od pruženih usluga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</si>
  <si>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</si>
  <si>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</si>
  <si>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</si>
  <si>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</si>
  <si>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</si>
  <si>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</si>
  <si>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</si>
  <si>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</si>
  <si>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</si>
  <si>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</si>
  <si>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</si>
  <si>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</si>
  <si>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</si>
  <si>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</si>
  <si>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</si>
  <si>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</si>
  <si>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</si>
  <si>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</si>
  <si>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</si>
  <si>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</si>
  <si>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</si>
  <si>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</si>
  <si>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</si>
  <si>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</si>
  <si>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</si>
  <si>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</si>
  <si>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</si>
  <si>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</si>
  <si>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</si>
  <si>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</si>
  <si>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</si>
  <si>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</si>
  <si>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</si>
  <si>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</si>
  <si>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</si>
  <si>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</si>
  <si>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</si>
  <si>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</si>
  <si>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</si>
  <si>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Ostali rashodi</t>
  </si>
  <si>
    <t>Tekuće donacije</t>
  </si>
  <si>
    <t>Rashodi za nabavu proizvedene dugotrajne imovine</t>
  </si>
  <si>
    <t>Postrojenja i oprema</t>
  </si>
  <si>
    <t>Oprema za održavanje i zaštitu</t>
  </si>
  <si>
    <t>Uređaji, strojevi i oprema za ostale namjene</t>
  </si>
  <si>
    <t>Knjige, umjetnička djela i ostale izložbene vrijednosti</t>
  </si>
  <si>
    <t>Knjige</t>
  </si>
  <si>
    <t>1. Opći prihodi i primici</t>
  </si>
  <si>
    <t>1.1. Opći prihodi i primici</t>
  </si>
  <si>
    <t>1.1.1 Opći prihodi i primici</t>
  </si>
  <si>
    <t>3. Vlastiti prihodi</t>
  </si>
  <si>
    <t>3.2. Vlastiti prihodi PK</t>
  </si>
  <si>
    <t xml:space="preserve">  3.2.1 Vlastiti prihodi PK</t>
  </si>
  <si>
    <t>4. Prihodi za posebne namjene</t>
  </si>
  <si>
    <t>4.4. Prihodi za posebne namjene - Decentralizacija</t>
  </si>
  <si>
    <t xml:space="preserve">  4.8. Prihodi za posebne namjene PK</t>
  </si>
  <si>
    <t>4.8.1 Prihodi za posebne namjene PK</t>
  </si>
  <si>
    <t xml:space="preserve">  4.4.1 Prihodi za posebne namjene -                        Decentralizacija</t>
  </si>
  <si>
    <t>5. Pomoći</t>
  </si>
  <si>
    <t>5.1. Pomoći</t>
  </si>
  <si>
    <t xml:space="preserve">  5.1.1 Pomoći</t>
  </si>
  <si>
    <t>5.3. Pomoći EU</t>
  </si>
  <si>
    <t xml:space="preserve">  5.3.1 Pomoći EU</t>
  </si>
  <si>
    <t xml:space="preserve">  5.4.1 Pomoći PK</t>
  </si>
  <si>
    <t>5.4. Pomoći proračunskim korisnicima SDŽ</t>
  </si>
  <si>
    <t xml:space="preserve">  3.2.2 Vlastiti prihodi PK-prenesena sredstva</t>
  </si>
  <si>
    <t>09 Obrazovanje</t>
  </si>
  <si>
    <t>091 Osnovno obrazovanje</t>
  </si>
  <si>
    <t>096 Dodatne usluge u obrazovanju</t>
  </si>
  <si>
    <t>PROGRAM: Osnovnoškolsko obrazovanje</t>
  </si>
  <si>
    <t>A403001</t>
  </si>
  <si>
    <t>Aktivnost: Rashodi djelatnosti</t>
  </si>
  <si>
    <t>Izvor 3. Vlastiti prihodi</t>
  </si>
  <si>
    <t>Izvor 3.2 Vlastiti prihodi</t>
  </si>
  <si>
    <t>Izvor 3.2.1 Vlastiti prihodi</t>
  </si>
  <si>
    <t>Sitni inventar</t>
  </si>
  <si>
    <t>Izvor 3.2.2 Vlastiti prihodi PK-prenesena sredstva</t>
  </si>
  <si>
    <t>Izvor 4. Prihodi za posebne namjene</t>
  </si>
  <si>
    <t>Izvor 4.4. Prihodi za posebne namjene-Decentralizacija</t>
  </si>
  <si>
    <t>Izvor 4.4.1 Prihodi za posebne namjene-Decentralizacija</t>
  </si>
  <si>
    <t>Izvor 5. Pomoći</t>
  </si>
  <si>
    <t>Izvor 5.4.1 Pomoći PK</t>
  </si>
  <si>
    <t>A403002</t>
  </si>
  <si>
    <t>Aktivnost: Izgradnja i uređenje objekata te nabava i održavanje opreme</t>
  </si>
  <si>
    <t>Izvor 3.2. Vlastiti prihodi</t>
  </si>
  <si>
    <t>Uredska oprema i namještaj</t>
  </si>
  <si>
    <t>Izvor 4.8. Prihodi za posebne namjene PK</t>
  </si>
  <si>
    <t>Izvor 4.8.1 Prihodi za posebne namjene PK</t>
  </si>
  <si>
    <t>A403004</t>
  </si>
  <si>
    <t>Aktivnost: Prijevoz učenika osnovnih škola</t>
  </si>
  <si>
    <t>PROGRAM: Razvoj odgojno obrazovnog sustava</t>
  </si>
  <si>
    <t>Izvor 1. Opći prihodi i primici</t>
  </si>
  <si>
    <t>Izvor 1.1. Opći prihodi i primici</t>
  </si>
  <si>
    <t>Izvor 1.1.1 Opći prihodi i primici</t>
  </si>
  <si>
    <t>A400103</t>
  </si>
  <si>
    <t>Aktivnost: Natjecanja, manifestacije i ostalo</t>
  </si>
  <si>
    <t>A400104</t>
  </si>
  <si>
    <t>Aktivnost: e-Škole</t>
  </si>
  <si>
    <t>A400115</t>
  </si>
  <si>
    <t>Aktivnost: Osobni pomoćnici i pomoćnici i nastavi</t>
  </si>
  <si>
    <t>Izvor 5.4. Pomoći proračunskim korisnicima SDŽ</t>
  </si>
  <si>
    <t>A400118</t>
  </si>
  <si>
    <t>Aktivnost: Nabava udžbenika i drugih obrazovnih materijala</t>
  </si>
  <si>
    <t>T400102</t>
  </si>
  <si>
    <t>Aktivnost: Školska shema</t>
  </si>
  <si>
    <t xml:space="preserve">Izvor 5.1. Pomoći </t>
  </si>
  <si>
    <t xml:space="preserve">Izvor 5.1.1 Pomoći </t>
  </si>
  <si>
    <t xml:space="preserve">Izvor 5.3. Pomoći EU </t>
  </si>
  <si>
    <t xml:space="preserve">Izvor 5.3.1 Pomoći EU </t>
  </si>
  <si>
    <t>T400110</t>
  </si>
  <si>
    <t>Aktivnost: Financiranje troškova prehrane za učenike OŠ</t>
  </si>
  <si>
    <t>T400111</t>
  </si>
  <si>
    <t>Aktivnost: Opskrba školskih ustanova higijenskim potrepštinama za učenice</t>
  </si>
  <si>
    <t>T400120</t>
  </si>
  <si>
    <t>T400121</t>
  </si>
  <si>
    <t>Aktivnost: Učimo zajedno VI</t>
  </si>
  <si>
    <t xml:space="preserve">Tekuće donacije </t>
  </si>
  <si>
    <t xml:space="preserve">Ostali rashodi </t>
  </si>
  <si>
    <t>Tekuće donacije u naravi</t>
  </si>
  <si>
    <t>Izvršenje po programskoj, izvorskoj i ekonomskoj klasifikaciji</t>
  </si>
  <si>
    <t xml:space="preserve">OSTVARENJE/IZVRŠENJE 
1.-12.2022. </t>
  </si>
  <si>
    <t xml:space="preserve">OSTVARENJE/IZVRŠENJE 
1.-12.2023. </t>
  </si>
  <si>
    <t xml:space="preserve">IZVRŠENJE 
1.-12.2023. </t>
  </si>
  <si>
    <t>Izvor 3.2.2 Vlastiti prihodi PK</t>
  </si>
  <si>
    <t>T400101</t>
  </si>
  <si>
    <t>Tekući projekt: Školski medni dan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</si>
  <si>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</si>
  <si>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Troškovi sudskih postupaka</t>
  </si>
  <si>
    <t>s</t>
  </si>
  <si>
    <t xml:space="preserve">** AKO Opći i Posebni dio godišnjeg izvještaja ne sadrži "TEKUĆI PLAN 2024.", "INDEKS"("OSTVARENJE/IZVRŠENJE 1.-12.2023."/"TEKUĆI PLAN 2023.") iskazuje se kao "OSTVARENJE/IZVRŠENJE 1.-12.2024."/"IZVORNI PLAN 2024." ODNOSNO "REBALANS 2024." </t>
  </si>
  <si>
    <t xml:space="preserve">GODIŠNJI IZVJEŠTAJ O IZVRŠENJU FINANCIJSKOG PLANA OSNOVNE ŠKOLE kneza Branimira Muć  ZA I-XII 2024. GODINE </t>
  </si>
  <si>
    <t>IZVORNI PLAN ILI REBALANS 2024.*</t>
  </si>
  <si>
    <t>TEKUĆI PLAN 2024.*</t>
  </si>
  <si>
    <t xml:space="preserve">OSTVARENJE/IZVRŠENJE 
1.-12.2024. </t>
  </si>
  <si>
    <t>Plaće za posebne uvjete rada</t>
  </si>
  <si>
    <t>Doprinosi za obvezno  osiguranje u sl.nezaposlenosti</t>
  </si>
  <si>
    <t>Naknade građanima i k.na temelju o. i druge naknade</t>
  </si>
  <si>
    <t xml:space="preserve"> IZVRŠENJE 
1.-12.2024. </t>
  </si>
  <si>
    <t>Naknade građanima</t>
  </si>
  <si>
    <t xml:space="preserve">Izvor </t>
  </si>
  <si>
    <t>5.3.2.</t>
  </si>
  <si>
    <t>POMOĆI EU-PRENESENA SREDSTVA</t>
  </si>
  <si>
    <t>Aktivnost: Učimo zajedno VII</t>
  </si>
  <si>
    <t>5.1.1.</t>
  </si>
  <si>
    <t xml:space="preserve">POMOĆI </t>
  </si>
  <si>
    <t>4.8.2.</t>
  </si>
  <si>
    <t>Prihodi za posebne namjene Pk-prenesena sreds.</t>
  </si>
  <si>
    <t>Izvor</t>
  </si>
  <si>
    <t>6.2.2.</t>
  </si>
  <si>
    <t>Donacije-prenesena sredstva</t>
  </si>
  <si>
    <t>Rashodi za nabavu proizvedene dugotrajne im.</t>
  </si>
  <si>
    <t>7.2.2.</t>
  </si>
  <si>
    <t>Prihodi od prodaje nefinancijske imovine PK -prenesena sred.</t>
  </si>
  <si>
    <t>A403003</t>
  </si>
  <si>
    <t>Aktivnost:Pravno zastupanje,naknada štete i osta.</t>
  </si>
  <si>
    <t>5.4.1.</t>
  </si>
  <si>
    <t>Pomoći Pk</t>
  </si>
  <si>
    <t>1.1.2.</t>
  </si>
  <si>
    <t>Opći prihodi i primici-prenesena sredstva</t>
  </si>
  <si>
    <t>Prihodi od kamata na oročena sredstva i depozite po viđenju</t>
  </si>
  <si>
    <t>Prihodi od prodaje nefinancijske imovine</t>
  </si>
  <si>
    <t>1.1.2 Opći prihodi i primici-prenesena s.</t>
  </si>
  <si>
    <t>4.8.2 Prohodi za posebnen.-prenesena sred.</t>
  </si>
  <si>
    <t>6.Donacije</t>
  </si>
  <si>
    <t>6.2.2 Donacije PK-prenesena sredstva</t>
  </si>
  <si>
    <t>5.3.2Pomoći eu-prenesena sredstva</t>
  </si>
  <si>
    <t>7.Prihodi od prodaje nef.im.-prenesena sred.</t>
  </si>
  <si>
    <t>7.2.2.Prihodi od prodaje nef.i..-prenesena sredstva</t>
  </si>
  <si>
    <t>5.3.2 Pomoći EU-prenesena sredstva</t>
  </si>
  <si>
    <t xml:space="preserve">IZVRŠENJE 
1.-12.2024. </t>
  </si>
  <si>
    <t>7.2.1. Prihodi od prodaje nef.imovine</t>
  </si>
  <si>
    <t>Plaće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</si>
</sst>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_k_n"/>
    <numFmt numFmtId="165" formatCode="#,##0.00_ ;[Red]\-#,##0.00\ 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8" tint="0.39997558519241921"/>
      <name val="Arial"/>
      <family val="2"/>
      <charset val="238"/>
    </font>
    <font>
      <b/>
      <sz val="11"/>
      <color theme="8" tint="0.3999755851924192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3" fillId="0" borderId="5" xfId="0" applyFont="1" applyBorder="1" applyAlignment="1">
      <alignment horizontal="righ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2" fontId="6" fillId="0" borderId="3" xfId="0" applyNumberFormat="1" applyFont="1" applyBorder="1" applyAlignment="1">
      <alignment horizontal="right"/>
    </xf>
    <xf numFmtId="164" fontId="6" fillId="0" borderId="3" xfId="1" applyNumberFormat="1" applyFont="1" applyBorder="1" applyAlignment="1">
      <alignment horizontal="right"/>
    </xf>
    <xf numFmtId="43" fontId="6" fillId="0" borderId="3" xfId="0" applyNumberFormat="1" applyFont="1" applyBorder="1" applyAlignment="1">
      <alignment horizontal="right"/>
    </xf>
    <xf numFmtId="43" fontId="3" fillId="2" borderId="3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6" fillId="2" borderId="3" xfId="0" applyNumberFormat="1" applyFont="1" applyFill="1" applyBorder="1" applyAlignment="1">
      <alignment horizontal="right"/>
    </xf>
    <xf numFmtId="43" fontId="3" fillId="2" borderId="3" xfId="0" applyNumberFormat="1" applyFont="1" applyFill="1" applyBorder="1" applyAlignment="1">
      <alignment horizontal="right" wrapText="1"/>
    </xf>
    <xf numFmtId="0" fontId="11" fillId="2" borderId="3" xfId="0" quotePrefix="1" applyFont="1" applyFill="1" applyBorder="1" applyAlignment="1">
      <alignment horizontal="left" vertical="center" wrapText="1"/>
    </xf>
    <xf numFmtId="43" fontId="6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16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 indent="1"/>
    </xf>
    <xf numFmtId="0" fontId="11" fillId="4" borderId="3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" fillId="5" borderId="0" xfId="0" applyFont="1" applyFill="1"/>
    <xf numFmtId="43" fontId="6" fillId="5" borderId="3" xfId="0" applyNumberFormat="1" applyFont="1" applyFill="1" applyBorder="1" applyAlignment="1">
      <alignment horizontal="right" wrapText="1"/>
    </xf>
    <xf numFmtId="43" fontId="6" fillId="4" borderId="3" xfId="0" applyNumberFormat="1" applyFont="1" applyFill="1" applyBorder="1" applyAlignment="1">
      <alignment horizontal="right" wrapText="1"/>
    </xf>
    <xf numFmtId="0" fontId="1" fillId="4" borderId="0" xfId="0" applyFont="1" applyFill="1"/>
    <xf numFmtId="43" fontId="0" fillId="0" borderId="3" xfId="0" applyNumberFormat="1" applyBorder="1" applyAlignment="1">
      <alignment wrapText="1"/>
    </xf>
    <xf numFmtId="0" fontId="11" fillId="6" borderId="3" xfId="0" applyFont="1" applyFill="1" applyBorder="1" applyAlignment="1">
      <alignment horizontal="left" vertical="center" wrapText="1"/>
    </xf>
    <xf numFmtId="3" fontId="3" fillId="6" borderId="3" xfId="0" applyNumberFormat="1" applyFont="1" applyFill="1" applyBorder="1" applyAlignment="1">
      <alignment horizontal="right"/>
    </xf>
    <xf numFmtId="0" fontId="0" fillId="6" borderId="0" xfId="0" applyFill="1"/>
    <xf numFmtId="0" fontId="11" fillId="7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3" fontId="6" fillId="6" borderId="3" xfId="0" applyNumberFormat="1" applyFont="1" applyFill="1" applyBorder="1" applyAlignment="1">
      <alignment horizontal="right"/>
    </xf>
    <xf numFmtId="0" fontId="1" fillId="6" borderId="0" xfId="0" applyFont="1" applyFill="1"/>
    <xf numFmtId="43" fontId="6" fillId="7" borderId="3" xfId="0" applyNumberFormat="1" applyFont="1" applyFill="1" applyBorder="1" applyAlignment="1">
      <alignment horizontal="right"/>
    </xf>
    <xf numFmtId="0" fontId="1" fillId="7" borderId="0" xfId="0" applyFont="1" applyFill="1"/>
    <xf numFmtId="43" fontId="3" fillId="2" borderId="4" xfId="0" applyNumberFormat="1" applyFont="1" applyFill="1" applyBorder="1" applyAlignment="1">
      <alignment horizontal="left" vertical="center"/>
    </xf>
    <xf numFmtId="43" fontId="3" fillId="2" borderId="3" xfId="0" applyNumberFormat="1" applyFont="1" applyFill="1" applyBorder="1" applyAlignment="1">
      <alignment horizontal="left" vertical="center"/>
    </xf>
    <xf numFmtId="43" fontId="3" fillId="9" borderId="4" xfId="0" applyNumberFormat="1" applyFont="1" applyFill="1" applyBorder="1" applyAlignment="1">
      <alignment horizontal="left" vertical="center"/>
    </xf>
    <xf numFmtId="43" fontId="3" fillId="9" borderId="3" xfId="0" applyNumberFormat="1" applyFont="1" applyFill="1" applyBorder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/>
    </xf>
    <xf numFmtId="43" fontId="6" fillId="2" borderId="4" xfId="0" applyNumberFormat="1" applyFont="1" applyFill="1" applyBorder="1" applyAlignment="1">
      <alignment horizontal="left" vertical="center"/>
    </xf>
    <xf numFmtId="43" fontId="6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43" fontId="6" fillId="9" borderId="4" xfId="0" applyNumberFormat="1" applyFont="1" applyFill="1" applyBorder="1" applyAlignment="1">
      <alignment horizontal="left" vertical="center"/>
    </xf>
    <xf numFmtId="43" fontId="6" fillId="9" borderId="3" xfId="0" applyNumberFormat="1" applyFont="1" applyFill="1" applyBorder="1" applyAlignment="1">
      <alignment horizontal="left" vertical="center"/>
    </xf>
    <xf numFmtId="0" fontId="1" fillId="9" borderId="0" xfId="0" applyFont="1" applyFill="1" applyAlignment="1">
      <alignment horizontal="left" vertical="center"/>
    </xf>
    <xf numFmtId="43" fontId="23" fillId="9" borderId="4" xfId="0" applyNumberFormat="1" applyFont="1" applyFill="1" applyBorder="1" applyAlignment="1">
      <alignment horizontal="left" vertical="center"/>
    </xf>
    <xf numFmtId="43" fontId="23" fillId="9" borderId="3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/>
    </xf>
    <xf numFmtId="43" fontId="24" fillId="9" borderId="3" xfId="0" applyNumberFormat="1" applyFont="1" applyFill="1" applyBorder="1" applyAlignment="1">
      <alignment horizontal="left" vertical="center"/>
    </xf>
    <xf numFmtId="0" fontId="25" fillId="9" borderId="0" xfId="0" applyFont="1" applyFill="1" applyAlignment="1">
      <alignment horizontal="left" vertical="center"/>
    </xf>
    <xf numFmtId="0" fontId="22" fillId="5" borderId="3" xfId="0" applyFont="1" applyFill="1" applyBorder="1" applyAlignment="1">
      <alignment horizontal="left" vertical="center" wrapText="1"/>
    </xf>
    <xf numFmtId="43" fontId="6" fillId="5" borderId="4" xfId="0" applyNumberFormat="1" applyFont="1" applyFill="1" applyBorder="1" applyAlignment="1">
      <alignment horizontal="left" vertical="center"/>
    </xf>
    <xf numFmtId="43" fontId="6" fillId="5" borderId="3" xfId="0" applyNumberFormat="1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22" fillId="5" borderId="3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 wrapText="1"/>
    </xf>
    <xf numFmtId="43" fontId="6" fillId="8" borderId="4" xfId="0" applyNumberFormat="1" applyFont="1" applyFill="1" applyBorder="1" applyAlignment="1">
      <alignment horizontal="left" vertical="center"/>
    </xf>
    <xf numFmtId="43" fontId="6" fillId="8" borderId="3" xfId="0" applyNumberFormat="1" applyFont="1" applyFill="1" applyBorder="1" applyAlignment="1">
      <alignment horizontal="left" vertical="center"/>
    </xf>
    <xf numFmtId="0" fontId="1" fillId="8" borderId="0" xfId="0" applyFont="1" applyFill="1" applyAlignment="1">
      <alignment horizontal="left" vertical="center"/>
    </xf>
    <xf numFmtId="43" fontId="24" fillId="9" borderId="4" xfId="0" applyNumberFormat="1" applyFont="1" applyFill="1" applyBorder="1" applyAlignment="1">
      <alignment horizontal="left" vertical="center"/>
    </xf>
    <xf numFmtId="0" fontId="6" fillId="9" borderId="3" xfId="0" quotePrefix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0" fillId="9" borderId="0" xfId="0" applyFill="1"/>
    <xf numFmtId="0" fontId="9" fillId="5" borderId="2" xfId="0" applyFont="1" applyFill="1" applyBorder="1" applyAlignment="1">
      <alignment vertical="center"/>
    </xf>
    <xf numFmtId="164" fontId="6" fillId="5" borderId="3" xfId="1" applyNumberFormat="1" applyFont="1" applyFill="1" applyBorder="1" applyAlignment="1">
      <alignment horizontal="right"/>
    </xf>
    <xf numFmtId="43" fontId="6" fillId="5" borderId="3" xfId="0" applyNumberFormat="1" applyFont="1" applyFill="1" applyBorder="1" applyAlignment="1">
      <alignment horizontal="right"/>
    </xf>
    <xf numFmtId="0" fontId="0" fillId="5" borderId="0" xfId="0" applyFill="1"/>
    <xf numFmtId="0" fontId="11" fillId="5" borderId="1" xfId="0" applyFont="1" applyFill="1" applyBorder="1" applyAlignment="1">
      <alignment horizontal="left" vertical="center"/>
    </xf>
    <xf numFmtId="165" fontId="6" fillId="5" borderId="3" xfId="0" applyNumberFormat="1" applyFont="1" applyFill="1" applyBorder="1" applyAlignment="1">
      <alignment horizontal="right" wrapText="1"/>
    </xf>
    <xf numFmtId="2" fontId="6" fillId="5" borderId="3" xfId="0" applyNumberFormat="1" applyFont="1" applyFill="1" applyBorder="1" applyAlignment="1">
      <alignment horizontal="right" wrapText="1"/>
    </xf>
    <xf numFmtId="0" fontId="15" fillId="5" borderId="0" xfId="0" applyFont="1" applyFill="1"/>
    <xf numFmtId="0" fontId="6" fillId="10" borderId="4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0" fillId="10" borderId="0" xfId="0" applyFill="1"/>
    <xf numFmtId="2" fontId="1" fillId="0" borderId="3" xfId="0" applyNumberFormat="1" applyFont="1" applyBorder="1"/>
    <xf numFmtId="2" fontId="1" fillId="11" borderId="3" xfId="0" applyNumberFormat="1" applyFont="1" applyFill="1" applyBorder="1"/>
    <xf numFmtId="2" fontId="0" fillId="0" borderId="0" xfId="0" applyNumberFormat="1"/>
    <xf numFmtId="2" fontId="3" fillId="0" borderId="0" xfId="0" applyNumberFormat="1" applyFont="1" applyAlignment="1">
      <alignment vertical="center" wrapText="1"/>
    </xf>
    <xf numFmtId="2" fontId="6" fillId="10" borderId="3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/>
    <xf numFmtId="2" fontId="1" fillId="4" borderId="3" xfId="0" applyNumberFormat="1" applyFont="1" applyFill="1" applyBorder="1" applyAlignment="1">
      <alignment wrapText="1"/>
    </xf>
    <xf numFmtId="2" fontId="1" fillId="5" borderId="3" xfId="0" applyNumberFormat="1" applyFont="1" applyFill="1" applyBorder="1" applyAlignment="1">
      <alignment wrapText="1"/>
    </xf>
    <xf numFmtId="2" fontId="1" fillId="2" borderId="3" xfId="0" applyNumberFormat="1" applyFont="1" applyFill="1" applyBorder="1" applyAlignment="1">
      <alignment wrapText="1"/>
    </xf>
    <xf numFmtId="2" fontId="1" fillId="7" borderId="3" xfId="0" applyNumberFormat="1" applyFont="1" applyFill="1" applyBorder="1"/>
    <xf numFmtId="2" fontId="1" fillId="2" borderId="3" xfId="0" applyNumberFormat="1" applyFont="1" applyFill="1" applyBorder="1"/>
    <xf numFmtId="2" fontId="0" fillId="0" borderId="3" xfId="0" applyNumberFormat="1" applyBorder="1"/>
    <xf numFmtId="2" fontId="0" fillId="6" borderId="3" xfId="0" applyNumberFormat="1" applyFill="1" applyBorder="1"/>
    <xf numFmtId="2" fontId="0" fillId="2" borderId="3" xfId="0" applyNumberFormat="1" applyFill="1" applyBorder="1"/>
    <xf numFmtId="2" fontId="6" fillId="8" borderId="3" xfId="0" applyNumberFormat="1" applyFont="1" applyFill="1" applyBorder="1" applyAlignment="1">
      <alignment horizontal="left" vertical="center"/>
    </xf>
    <xf numFmtId="43" fontId="14" fillId="2" borderId="3" xfId="0" applyNumberFormat="1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43" fontId="14" fillId="5" borderId="3" xfId="0" applyNumberFormat="1" applyFont="1" applyFill="1" applyBorder="1" applyAlignment="1">
      <alignment horizontal="center" vertical="center" wrapText="1"/>
    </xf>
    <xf numFmtId="2" fontId="14" fillId="5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3" fontId="1" fillId="0" borderId="3" xfId="0" applyNumberFormat="1" applyFont="1" applyBorder="1"/>
    <xf numFmtId="14" fontId="6" fillId="9" borderId="2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2" fillId="9" borderId="4" xfId="0" applyFont="1" applyFill="1" applyBorder="1" applyAlignment="1">
      <alignment horizontal="left" vertical="center"/>
    </xf>
    <xf numFmtId="0" fontId="20" fillId="9" borderId="3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horizontal="left" vertical="center"/>
    </xf>
    <xf numFmtId="0" fontId="22" fillId="9" borderId="4" xfId="0" applyFont="1" applyFill="1" applyBorder="1" applyAlignment="1">
      <alignment horizontal="left" vertical="center" wrapText="1"/>
    </xf>
    <xf numFmtId="0" fontId="0" fillId="0" borderId="0" xfId="0" applyNumberFormat="1"/>
    <xf numFmtId="0" fontId="16" fillId="5" borderId="3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43" fontId="1" fillId="5" borderId="3" xfId="0" applyNumberFormat="1" applyFont="1" applyFill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1" fillId="5" borderId="1" xfId="0" quotePrefix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9" borderId="1" xfId="0" quotePrefix="1" applyFont="1" applyFill="1" applyBorder="1" applyAlignment="1">
      <alignment horizontal="center" wrapText="1"/>
    </xf>
    <xf numFmtId="0" fontId="6" fillId="9" borderId="2" xfId="0" quotePrefix="1" applyFont="1" applyFill="1" applyBorder="1" applyAlignment="1">
      <alignment horizontal="center" wrapText="1"/>
    </xf>
    <xf numFmtId="0" fontId="6" fillId="9" borderId="4" xfId="0" quotePrefix="1" applyFont="1" applyFill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/>
    </xf>
    <xf numFmtId="0" fontId="18" fillId="0" borderId="5" xfId="0" applyFont="1" applyBorder="1" applyAlignment="1">
      <alignment horizontal="left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5"/>
  <sheetViews>
    <sheetView zoomScaleNormal="100" workbookViewId="0">
      <selection activeCell="J16" sqref="J16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88" t="s">
        <v>206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2:12" ht="18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2" ht="15.75" customHeight="1" x14ac:dyDescent="0.25">
      <c r="B3" s="188" t="s">
        <v>11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2:12" ht="36" customHeight="1" x14ac:dyDescent="0.25">
      <c r="B4" s="174"/>
      <c r="C4" s="174"/>
      <c r="D4" s="174"/>
      <c r="E4" s="1"/>
      <c r="F4" s="1"/>
      <c r="G4" s="1"/>
      <c r="H4" s="1"/>
      <c r="I4" s="1"/>
      <c r="J4" s="2"/>
      <c r="K4" s="2"/>
    </row>
    <row r="5" spans="2:12" ht="18" customHeight="1" x14ac:dyDescent="0.25">
      <c r="B5" s="188" t="s">
        <v>55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2:12" ht="18" customHeight="1" x14ac:dyDescent="0.25">
      <c r="B6" s="31"/>
      <c r="C6" s="32"/>
      <c r="D6" s="32"/>
      <c r="E6" s="32"/>
      <c r="F6" s="32"/>
      <c r="G6" s="32"/>
      <c r="H6" s="32"/>
      <c r="I6" s="32"/>
      <c r="J6" s="32"/>
      <c r="K6" s="32"/>
    </row>
    <row r="7" spans="2:12" x14ac:dyDescent="0.25">
      <c r="B7" s="196" t="s">
        <v>56</v>
      </c>
      <c r="C7" s="196"/>
      <c r="D7" s="196"/>
      <c r="E7" s="196"/>
      <c r="F7" s="196"/>
      <c r="G7" s="3"/>
      <c r="H7" s="3"/>
      <c r="I7" s="3"/>
      <c r="J7" s="3"/>
      <c r="K7" s="16"/>
    </row>
    <row r="8" spans="2:12" s="101" customFormat="1" ht="25.5" x14ac:dyDescent="0.25">
      <c r="B8" s="178" t="s">
        <v>6</v>
      </c>
      <c r="C8" s="179"/>
      <c r="D8" s="179"/>
      <c r="E8" s="179"/>
      <c r="F8" s="180"/>
      <c r="G8" s="99" t="s">
        <v>197</v>
      </c>
      <c r="H8" s="100" t="s">
        <v>207</v>
      </c>
      <c r="I8" s="100" t="s">
        <v>208</v>
      </c>
      <c r="J8" s="99" t="s">
        <v>209</v>
      </c>
      <c r="K8" s="100" t="s">
        <v>15</v>
      </c>
      <c r="L8" s="100" t="s">
        <v>45</v>
      </c>
    </row>
    <row r="9" spans="2:12" s="22" customFormat="1" ht="11.25" x14ac:dyDescent="0.2">
      <c r="B9" s="181">
        <v>1</v>
      </c>
      <c r="C9" s="181"/>
      <c r="D9" s="181"/>
      <c r="E9" s="181"/>
      <c r="F9" s="182"/>
      <c r="G9" s="21">
        <v>2</v>
      </c>
      <c r="H9" s="20">
        <v>3</v>
      </c>
      <c r="I9" s="20">
        <v>4</v>
      </c>
      <c r="J9" s="20">
        <v>5</v>
      </c>
      <c r="K9" s="20" t="s">
        <v>17</v>
      </c>
      <c r="L9" s="20" t="s">
        <v>18</v>
      </c>
    </row>
    <row r="10" spans="2:12" s="105" customFormat="1" x14ac:dyDescent="0.25">
      <c r="B10" s="194" t="s">
        <v>0</v>
      </c>
      <c r="C10" s="173"/>
      <c r="D10" s="173"/>
      <c r="E10" s="173"/>
      <c r="F10" s="195"/>
      <c r="G10" s="103">
        <v>904580</v>
      </c>
      <c r="H10" s="104">
        <v>1101933.97</v>
      </c>
      <c r="I10" s="104">
        <f>I11+I12</f>
        <v>1117994.73</v>
      </c>
      <c r="J10" s="104">
        <v>1110975.7</v>
      </c>
      <c r="K10" s="130">
        <f>J10/G10*100</f>
        <v>122.81674368215083</v>
      </c>
      <c r="L10" s="131">
        <f>J10/I10*100</f>
        <v>99.372176825914011</v>
      </c>
    </row>
    <row r="11" spans="2:12" x14ac:dyDescent="0.25">
      <c r="B11" s="183" t="s">
        <v>48</v>
      </c>
      <c r="C11" s="184"/>
      <c r="D11" s="184"/>
      <c r="E11" s="184"/>
      <c r="F11" s="192"/>
      <c r="G11" s="39">
        <v>904476.32</v>
      </c>
      <c r="H11" s="40">
        <v>1101933.97</v>
      </c>
      <c r="I11" s="40">
        <v>1117994.73</v>
      </c>
      <c r="J11" s="40">
        <v>1110975.7</v>
      </c>
      <c r="K11" s="128">
        <f t="shared" ref="K11:K15" si="0">J11/G11*100</f>
        <v>122.83082214910834</v>
      </c>
      <c r="L11" s="129">
        <f t="shared" ref="L11:L15" si="1">J11/I11*100</f>
        <v>99.372176825914011</v>
      </c>
    </row>
    <row r="12" spans="2:12" x14ac:dyDescent="0.25">
      <c r="B12" s="191" t="s">
        <v>53</v>
      </c>
      <c r="C12" s="192"/>
      <c r="D12" s="192"/>
      <c r="E12" s="192"/>
      <c r="F12" s="192"/>
      <c r="G12" s="40">
        <v>103.9</v>
      </c>
      <c r="H12" s="40"/>
      <c r="I12" s="38"/>
      <c r="J12" s="38"/>
      <c r="K12" s="128">
        <f t="shared" si="0"/>
        <v>0</v>
      </c>
      <c r="L12" s="129" t="e">
        <f t="shared" si="1"/>
        <v>#DIV/0!</v>
      </c>
    </row>
    <row r="13" spans="2:12" s="105" customFormat="1" x14ac:dyDescent="0.25">
      <c r="B13" s="106" t="s">
        <v>1</v>
      </c>
      <c r="C13" s="102"/>
      <c r="D13" s="102"/>
      <c r="E13" s="102"/>
      <c r="F13" s="102"/>
      <c r="G13" s="104">
        <v>909890.07</v>
      </c>
      <c r="H13" s="104">
        <v>1103896.93</v>
      </c>
      <c r="I13" s="104">
        <v>1119957.69</v>
      </c>
      <c r="J13" s="104">
        <v>1111095.67</v>
      </c>
      <c r="K13" s="130">
        <f t="shared" si="0"/>
        <v>122.11317681486511</v>
      </c>
      <c r="L13" s="131">
        <f t="shared" si="1"/>
        <v>99.208718322207332</v>
      </c>
    </row>
    <row r="14" spans="2:12" x14ac:dyDescent="0.25">
      <c r="B14" s="190" t="s">
        <v>49</v>
      </c>
      <c r="C14" s="184"/>
      <c r="D14" s="184"/>
      <c r="E14" s="184"/>
      <c r="F14" s="184"/>
      <c r="G14" s="40">
        <v>903151.27</v>
      </c>
      <c r="H14" s="40">
        <v>1100621.44</v>
      </c>
      <c r="I14" s="40">
        <v>1109826.46</v>
      </c>
      <c r="J14" s="40">
        <v>1104003.1599999999</v>
      </c>
      <c r="K14" s="128">
        <f t="shared" si="0"/>
        <v>122.2390087543142</v>
      </c>
      <c r="L14" s="129">
        <f t="shared" si="1"/>
        <v>99.47529634497991</v>
      </c>
    </row>
    <row r="15" spans="2:12" x14ac:dyDescent="0.25">
      <c r="B15" s="191" t="s">
        <v>50</v>
      </c>
      <c r="C15" s="192"/>
      <c r="D15" s="192"/>
      <c r="E15" s="192"/>
      <c r="F15" s="192"/>
      <c r="G15" s="40">
        <v>6738.8</v>
      </c>
      <c r="H15" s="40">
        <v>3275.49</v>
      </c>
      <c r="I15" s="40">
        <v>10131.23</v>
      </c>
      <c r="J15" s="40">
        <v>7092.51</v>
      </c>
      <c r="K15" s="128">
        <f t="shared" si="0"/>
        <v>105.24885736332878</v>
      </c>
      <c r="L15" s="129">
        <f t="shared" si="1"/>
        <v>70.006405934916103</v>
      </c>
    </row>
    <row r="16" spans="2:12" s="105" customFormat="1" x14ac:dyDescent="0.25">
      <c r="B16" s="172" t="s">
        <v>57</v>
      </c>
      <c r="C16" s="173"/>
      <c r="D16" s="173"/>
      <c r="E16" s="173"/>
      <c r="F16" s="173"/>
      <c r="G16" s="107">
        <f t="shared" ref="G16:H16" si="2">G10-G13</f>
        <v>-5310.0699999999488</v>
      </c>
      <c r="H16" s="107">
        <f t="shared" si="2"/>
        <v>-1962.9599999999627</v>
      </c>
      <c r="I16" s="107">
        <f>I10-I13</f>
        <v>-1962.9599999999627</v>
      </c>
      <c r="J16" s="107">
        <f>J10-J13</f>
        <v>-119.96999999997206</v>
      </c>
      <c r="K16" s="108"/>
      <c r="L16" s="108"/>
    </row>
    <row r="17" spans="1:43" ht="18" x14ac:dyDescent="0.25">
      <c r="B17" s="1"/>
      <c r="C17" s="14"/>
      <c r="D17" s="14"/>
      <c r="E17" s="14"/>
      <c r="F17" s="14"/>
      <c r="G17" s="14"/>
      <c r="H17" s="14"/>
      <c r="I17" s="15"/>
      <c r="J17" s="15"/>
      <c r="K17" s="15"/>
      <c r="L17" s="15"/>
    </row>
    <row r="18" spans="1:43" ht="18" customHeight="1" x14ac:dyDescent="0.25">
      <c r="B18" s="196" t="s">
        <v>58</v>
      </c>
      <c r="C18" s="196"/>
      <c r="D18" s="196"/>
      <c r="E18" s="196"/>
      <c r="F18" s="196"/>
      <c r="G18" s="14"/>
      <c r="H18" s="14"/>
      <c r="I18" s="15"/>
      <c r="J18" s="15"/>
      <c r="K18" s="15"/>
      <c r="L18" s="15"/>
    </row>
    <row r="19" spans="1:43" s="101" customFormat="1" ht="25.5" x14ac:dyDescent="0.25">
      <c r="B19" s="178" t="s">
        <v>6</v>
      </c>
      <c r="C19" s="179"/>
      <c r="D19" s="179"/>
      <c r="E19" s="179"/>
      <c r="F19" s="180"/>
      <c r="G19" s="99" t="s">
        <v>197</v>
      </c>
      <c r="H19" s="100" t="s">
        <v>207</v>
      </c>
      <c r="I19" s="100" t="s">
        <v>208</v>
      </c>
      <c r="J19" s="99" t="s">
        <v>209</v>
      </c>
      <c r="K19" s="100" t="s">
        <v>15</v>
      </c>
      <c r="L19" s="100" t="s">
        <v>45</v>
      </c>
    </row>
    <row r="20" spans="1:43" s="22" customFormat="1" x14ac:dyDescent="0.25">
      <c r="B20" s="181">
        <v>1</v>
      </c>
      <c r="C20" s="181"/>
      <c r="D20" s="181"/>
      <c r="E20" s="181"/>
      <c r="F20" s="182"/>
      <c r="G20" s="21">
        <v>2</v>
      </c>
      <c r="H20" s="20">
        <v>3</v>
      </c>
      <c r="I20" s="20">
        <v>4</v>
      </c>
      <c r="J20" s="20">
        <v>5</v>
      </c>
      <c r="K20" s="20" t="s">
        <v>17</v>
      </c>
      <c r="L20" s="20" t="s">
        <v>18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2"/>
      <c r="B21" s="183" t="s">
        <v>51</v>
      </c>
      <c r="C21" s="185"/>
      <c r="D21" s="185"/>
      <c r="E21" s="185"/>
      <c r="F21" s="186"/>
      <c r="G21" s="40">
        <v>0</v>
      </c>
      <c r="H21" s="40">
        <v>0</v>
      </c>
      <c r="I21" s="40">
        <v>0</v>
      </c>
      <c r="J21" s="40">
        <v>0</v>
      </c>
      <c r="K21" s="40"/>
      <c r="L21" s="40"/>
    </row>
    <row r="22" spans="1:43" x14ac:dyDescent="0.25">
      <c r="A22" s="22"/>
      <c r="B22" s="183" t="s">
        <v>52</v>
      </c>
      <c r="C22" s="184"/>
      <c r="D22" s="184"/>
      <c r="E22" s="184"/>
      <c r="F22" s="184"/>
      <c r="G22" s="40">
        <v>0</v>
      </c>
      <c r="H22" s="40">
        <v>0</v>
      </c>
      <c r="I22" s="40">
        <v>0</v>
      </c>
      <c r="J22" s="40">
        <v>0</v>
      </c>
      <c r="K22" s="40"/>
      <c r="L22" s="40"/>
    </row>
    <row r="23" spans="1:43" s="105" customFormat="1" ht="15" customHeight="1" x14ac:dyDescent="0.25">
      <c r="A23" s="109"/>
      <c r="B23" s="175" t="s">
        <v>54</v>
      </c>
      <c r="C23" s="176"/>
      <c r="D23" s="176"/>
      <c r="E23" s="176"/>
      <c r="F23" s="177"/>
      <c r="G23" s="104"/>
      <c r="H23" s="104"/>
      <c r="I23" s="104"/>
      <c r="J23" s="104"/>
      <c r="K23" s="104"/>
      <c r="L23" s="104"/>
    </row>
    <row r="24" spans="1:43" s="105" customFormat="1" ht="15" customHeight="1" x14ac:dyDescent="0.25">
      <c r="A24" s="109"/>
      <c r="B24" s="175" t="s">
        <v>59</v>
      </c>
      <c r="C24" s="176"/>
      <c r="D24" s="176"/>
      <c r="E24" s="176"/>
      <c r="F24" s="177"/>
      <c r="G24" s="104"/>
      <c r="H24" s="104"/>
      <c r="I24" s="104">
        <v>0</v>
      </c>
      <c r="J24" s="104"/>
      <c r="K24" s="104"/>
      <c r="L24" s="104"/>
    </row>
    <row r="25" spans="1:43" s="105" customFormat="1" x14ac:dyDescent="0.25">
      <c r="A25" s="109"/>
      <c r="B25" s="172" t="s">
        <v>60</v>
      </c>
      <c r="C25" s="173"/>
      <c r="D25" s="173"/>
      <c r="E25" s="173"/>
      <c r="F25" s="173"/>
      <c r="G25" s="104">
        <v>0</v>
      </c>
      <c r="H25" s="104"/>
      <c r="I25" s="104"/>
      <c r="J25" s="104"/>
      <c r="K25" s="104"/>
      <c r="L25" s="104"/>
    </row>
    <row r="26" spans="1:43" ht="15.75" x14ac:dyDescent="0.25">
      <c r="B26" s="11"/>
      <c r="C26" s="12"/>
      <c r="D26" s="12"/>
      <c r="E26" s="12"/>
      <c r="F26" s="12"/>
      <c r="G26" s="13"/>
      <c r="H26" s="13"/>
      <c r="I26" s="13"/>
      <c r="J26" s="13"/>
      <c r="K26" s="13"/>
    </row>
    <row r="27" spans="1:43" ht="15.75" x14ac:dyDescent="0.25">
      <c r="B27" s="187" t="s">
        <v>63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</row>
    <row r="28" spans="1:43" ht="15.75" x14ac:dyDescent="0.25">
      <c r="B28" s="11"/>
      <c r="C28" s="12"/>
      <c r="D28" s="12"/>
      <c r="E28" s="12"/>
      <c r="F28" s="12"/>
      <c r="G28" s="13"/>
      <c r="H28" s="13"/>
      <c r="I28" s="13"/>
      <c r="J28" s="13"/>
      <c r="K28" s="13"/>
    </row>
    <row r="29" spans="1:43" ht="15" customHeight="1" x14ac:dyDescent="0.25"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43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43" ht="15" customHeight="1" x14ac:dyDescent="0.25">
      <c r="B31" s="193" t="s">
        <v>202</v>
      </c>
      <c r="C31" s="193"/>
      <c r="D31" s="193"/>
      <c r="E31" s="193"/>
      <c r="F31" s="193"/>
      <c r="G31" s="193"/>
      <c r="H31" s="193"/>
      <c r="I31" s="193"/>
      <c r="J31" s="193"/>
      <c r="K31" s="193"/>
      <c r="L31" s="193"/>
    </row>
    <row r="32" spans="1:43" ht="36.75" customHeight="1" x14ac:dyDescent="0.25"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</row>
    <row r="33" spans="2:12" x14ac:dyDescent="0.25"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2:12" ht="15" customHeight="1" x14ac:dyDescent="0.25">
      <c r="B34" s="171" t="s">
        <v>205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</row>
    <row r="35" spans="2:12" x14ac:dyDescent="0.25"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</row>
  </sheetData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99"/>
  <sheetViews>
    <sheetView topLeftCell="C28" zoomScale="110" zoomScaleNormal="110" workbookViewId="0">
      <selection activeCell="I29" sqref="I2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1" width="23.28515625" customWidth="1"/>
    <col min="12" max="12" width="15.7109375" customWidth="1"/>
  </cols>
  <sheetData>
    <row r="1" spans="2:12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2" ht="15.75" customHeight="1" x14ac:dyDescent="0.25">
      <c r="B2" s="188" t="s">
        <v>11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2:12" ht="18" x14ac:dyDescent="0.25">
      <c r="B3" s="1"/>
      <c r="C3" s="1"/>
      <c r="D3" s="1"/>
      <c r="E3" s="1"/>
      <c r="F3" s="1"/>
      <c r="G3" s="1"/>
      <c r="H3" s="1"/>
      <c r="I3" s="1"/>
      <c r="J3" s="2"/>
      <c r="K3" s="2"/>
    </row>
    <row r="4" spans="2:12" ht="18" customHeight="1" x14ac:dyDescent="0.25">
      <c r="B4" s="188" t="s">
        <v>61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</row>
    <row r="5" spans="2:12" ht="18" x14ac:dyDescent="0.25">
      <c r="B5" s="1"/>
      <c r="C5" s="1"/>
      <c r="D5" s="1"/>
      <c r="E5" s="1"/>
      <c r="F5" s="1"/>
      <c r="G5" s="1"/>
      <c r="H5" s="1"/>
      <c r="I5" s="1"/>
      <c r="J5" s="2"/>
      <c r="K5" s="2"/>
    </row>
    <row r="6" spans="2:12" ht="15.75" customHeight="1" x14ac:dyDescent="0.25">
      <c r="B6" s="188" t="s">
        <v>16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2:12" ht="18" x14ac:dyDescent="0.25">
      <c r="B7" s="1"/>
      <c r="C7" s="1"/>
      <c r="D7" s="1"/>
      <c r="E7" s="1"/>
      <c r="F7" s="1"/>
      <c r="G7" s="1"/>
      <c r="H7" s="1"/>
      <c r="I7" s="1"/>
      <c r="J7" s="2"/>
      <c r="K7" s="2"/>
    </row>
    <row r="8" spans="2:12" s="112" customFormat="1" ht="25.5" x14ac:dyDescent="0.25">
      <c r="B8" s="197" t="s">
        <v>6</v>
      </c>
      <c r="C8" s="198"/>
      <c r="D8" s="198"/>
      <c r="E8" s="198"/>
      <c r="F8" s="199"/>
      <c r="G8" s="111" t="s">
        <v>197</v>
      </c>
      <c r="H8" s="111" t="s">
        <v>207</v>
      </c>
      <c r="I8" s="111" t="s">
        <v>208</v>
      </c>
      <c r="J8" s="111" t="s">
        <v>209</v>
      </c>
      <c r="K8" s="111" t="s">
        <v>15</v>
      </c>
      <c r="L8" s="111" t="s">
        <v>45</v>
      </c>
    </row>
    <row r="9" spans="2:12" s="112" customFormat="1" ht="16.5" customHeight="1" x14ac:dyDescent="0.25">
      <c r="B9" s="197">
        <v>1</v>
      </c>
      <c r="C9" s="198"/>
      <c r="D9" s="198"/>
      <c r="E9" s="198"/>
      <c r="F9" s="199"/>
      <c r="G9" s="111">
        <v>2</v>
      </c>
      <c r="H9" s="111">
        <v>3</v>
      </c>
      <c r="I9" s="111">
        <v>4</v>
      </c>
      <c r="J9" s="111">
        <v>5</v>
      </c>
      <c r="K9" s="111" t="s">
        <v>17</v>
      </c>
      <c r="L9" s="111" t="s">
        <v>18</v>
      </c>
    </row>
    <row r="10" spans="2:12" s="65" customFormat="1" x14ac:dyDescent="0.25">
      <c r="B10" s="58"/>
      <c r="C10" s="58"/>
      <c r="D10" s="58"/>
      <c r="E10" s="58"/>
      <c r="F10" s="58" t="s">
        <v>19</v>
      </c>
      <c r="G10" s="64">
        <f>G11+G32</f>
        <v>904580.22000000009</v>
      </c>
      <c r="H10" s="64">
        <f t="shared" ref="H10:J10" si="0">H11</f>
        <v>1101933.97</v>
      </c>
      <c r="I10" s="64">
        <f t="shared" si="0"/>
        <v>1117994.73</v>
      </c>
      <c r="J10" s="64">
        <f t="shared" si="0"/>
        <v>1110975.7</v>
      </c>
      <c r="K10" s="114">
        <f>J10/G10*100</f>
        <v>122.81671381229182</v>
      </c>
      <c r="L10" s="114">
        <f t="shared" ref="L10:L11" si="1">J10/I10*100</f>
        <v>99.372176825914011</v>
      </c>
    </row>
    <row r="11" spans="2:12" s="65" customFormat="1" ht="15.75" customHeight="1" x14ac:dyDescent="0.25">
      <c r="B11" s="58">
        <v>6</v>
      </c>
      <c r="C11" s="58"/>
      <c r="D11" s="58"/>
      <c r="E11" s="58"/>
      <c r="F11" s="58" t="s">
        <v>2</v>
      </c>
      <c r="G11" s="64">
        <f>G12+G19+G22+G25+G28</f>
        <v>904476.32000000007</v>
      </c>
      <c r="H11" s="64">
        <f>H12+H19+H22+H25+H28</f>
        <v>1101933.97</v>
      </c>
      <c r="I11" s="64">
        <f>I12+I19+I22+I25+I28</f>
        <v>1117994.73</v>
      </c>
      <c r="J11" s="64">
        <f>J12+J19+J22+J25+J28</f>
        <v>1110975.7</v>
      </c>
      <c r="K11" s="114">
        <f>J11/G11*100</f>
        <v>122.83082214910831</v>
      </c>
      <c r="L11" s="114">
        <f t="shared" si="1"/>
        <v>99.372176825914011</v>
      </c>
    </row>
    <row r="12" spans="2:12" s="29" customFormat="1" ht="25.5" x14ac:dyDescent="0.25">
      <c r="B12" s="5"/>
      <c r="C12" s="5">
        <v>63</v>
      </c>
      <c r="D12" s="5"/>
      <c r="E12" s="5"/>
      <c r="F12" s="5" t="s">
        <v>20</v>
      </c>
      <c r="G12" s="43">
        <f>G13+G16</f>
        <v>811277.34000000008</v>
      </c>
      <c r="H12" s="43">
        <v>989218.3</v>
      </c>
      <c r="I12" s="43">
        <v>956285.34</v>
      </c>
      <c r="J12" s="43">
        <f>J13+J16</f>
        <v>949466.69</v>
      </c>
      <c r="K12" s="113">
        <f>J12/G12*100</f>
        <v>117.03355229914345</v>
      </c>
      <c r="L12" s="113">
        <f>J12/I12*100</f>
        <v>99.286964913631309</v>
      </c>
    </row>
    <row r="13" spans="2:12" s="29" customFormat="1" ht="25.5" x14ac:dyDescent="0.25">
      <c r="B13" s="19"/>
      <c r="C13" s="19"/>
      <c r="D13" s="19">
        <v>636</v>
      </c>
      <c r="E13" s="19"/>
      <c r="F13" s="45" t="s">
        <v>64</v>
      </c>
      <c r="G13" s="43">
        <f>G14+G15</f>
        <v>803315.66</v>
      </c>
      <c r="H13" s="43">
        <f>H14+H15</f>
        <v>0</v>
      </c>
      <c r="I13" s="43">
        <f>I14+I15</f>
        <v>0</v>
      </c>
      <c r="J13" s="43">
        <f>J14+J15</f>
        <v>939471.74</v>
      </c>
      <c r="K13" s="113">
        <f t="shared" ref="K13:K35" si="2">J13/G13*100</f>
        <v>116.94926251033124</v>
      </c>
      <c r="L13" s="113" t="e">
        <f t="shared" ref="L13:L35" si="3">J13/I13*100</f>
        <v>#DIV/0!</v>
      </c>
    </row>
    <row r="14" spans="2:12" ht="25.5" x14ac:dyDescent="0.25">
      <c r="B14" s="6"/>
      <c r="C14" s="6"/>
      <c r="D14" s="6"/>
      <c r="E14" s="6">
        <v>6361</v>
      </c>
      <c r="F14" s="23" t="s">
        <v>65</v>
      </c>
      <c r="G14" s="41">
        <v>798117.24</v>
      </c>
      <c r="H14" s="41"/>
      <c r="I14" s="41"/>
      <c r="J14" s="41">
        <v>939161.74</v>
      </c>
      <c r="K14" s="113">
        <f t="shared" si="2"/>
        <v>117.67215302854504</v>
      </c>
      <c r="L14" s="113" t="e">
        <f t="shared" si="3"/>
        <v>#DIV/0!</v>
      </c>
    </row>
    <row r="15" spans="2:12" ht="25.5" x14ac:dyDescent="0.25">
      <c r="B15" s="6"/>
      <c r="C15" s="6"/>
      <c r="D15" s="6"/>
      <c r="E15" s="6">
        <v>6362</v>
      </c>
      <c r="F15" s="23" t="s">
        <v>66</v>
      </c>
      <c r="G15" s="41">
        <v>5198.42</v>
      </c>
      <c r="H15" s="41"/>
      <c r="I15" s="41"/>
      <c r="J15" s="41">
        <v>310</v>
      </c>
      <c r="K15" s="113">
        <f t="shared" si="2"/>
        <v>5.9633504026223356</v>
      </c>
      <c r="L15" s="113" t="e">
        <f t="shared" si="3"/>
        <v>#DIV/0!</v>
      </c>
    </row>
    <row r="16" spans="2:12" s="29" customFormat="1" ht="25.5" x14ac:dyDescent="0.25">
      <c r="B16" s="19"/>
      <c r="C16" s="19"/>
      <c r="D16" s="19">
        <v>639</v>
      </c>
      <c r="E16" s="19"/>
      <c r="F16" s="45" t="s">
        <v>67</v>
      </c>
      <c r="G16" s="43">
        <f>G17+G18</f>
        <v>7961.68</v>
      </c>
      <c r="H16" s="43">
        <f>H17+H18</f>
        <v>0</v>
      </c>
      <c r="I16" s="43">
        <f>I17+I18</f>
        <v>0</v>
      </c>
      <c r="J16" s="43">
        <f>J17+J18</f>
        <v>9994.9500000000007</v>
      </c>
      <c r="K16" s="113">
        <f t="shared" si="2"/>
        <v>125.53820299233327</v>
      </c>
      <c r="L16" s="113" t="e">
        <f t="shared" si="3"/>
        <v>#DIV/0!</v>
      </c>
    </row>
    <row r="17" spans="2:16" ht="25.5" x14ac:dyDescent="0.25">
      <c r="B17" s="6"/>
      <c r="C17" s="6"/>
      <c r="D17" s="6"/>
      <c r="E17" s="6">
        <v>6391</v>
      </c>
      <c r="F17" s="23" t="s">
        <v>68</v>
      </c>
      <c r="G17" s="41">
        <v>1194.25</v>
      </c>
      <c r="H17" s="41"/>
      <c r="I17" s="41"/>
      <c r="J17" s="41">
        <v>1499.25</v>
      </c>
      <c r="K17" s="113">
        <f t="shared" si="2"/>
        <v>125.53904123927151</v>
      </c>
      <c r="L17" s="113" t="e">
        <f t="shared" si="3"/>
        <v>#DIV/0!</v>
      </c>
    </row>
    <row r="18" spans="2:16" ht="25.5" x14ac:dyDescent="0.25">
      <c r="B18" s="6"/>
      <c r="C18" s="6"/>
      <c r="D18" s="6"/>
      <c r="E18" s="6">
        <v>6393</v>
      </c>
      <c r="F18" s="23" t="s">
        <v>69</v>
      </c>
      <c r="G18" s="41">
        <v>6767.43</v>
      </c>
      <c r="H18" s="41"/>
      <c r="I18" s="41"/>
      <c r="J18" s="41">
        <v>8495.7000000000007</v>
      </c>
      <c r="K18" s="113">
        <f t="shared" si="2"/>
        <v>125.53805506669444</v>
      </c>
      <c r="L18" s="113" t="e">
        <f t="shared" si="3"/>
        <v>#DIV/0!</v>
      </c>
    </row>
    <row r="19" spans="2:16" s="29" customFormat="1" ht="22.5" customHeight="1" x14ac:dyDescent="0.25">
      <c r="B19" s="19"/>
      <c r="C19" s="19">
        <v>64</v>
      </c>
      <c r="D19" s="19"/>
      <c r="E19" s="19"/>
      <c r="F19" s="19" t="s">
        <v>70</v>
      </c>
      <c r="G19" s="43">
        <f t="shared" ref="G19:J20" si="4">G20</f>
        <v>0</v>
      </c>
      <c r="H19" s="43">
        <f t="shared" si="4"/>
        <v>0.5</v>
      </c>
      <c r="I19" s="43">
        <f t="shared" si="4"/>
        <v>0.5</v>
      </c>
      <c r="J19" s="43">
        <f t="shared" si="4"/>
        <v>0.03</v>
      </c>
      <c r="K19" s="113" t="e">
        <f t="shared" si="2"/>
        <v>#DIV/0!</v>
      </c>
      <c r="L19" s="113">
        <f t="shared" si="3"/>
        <v>6</v>
      </c>
    </row>
    <row r="20" spans="2:16" s="29" customFormat="1" ht="20.25" customHeight="1" x14ac:dyDescent="0.25">
      <c r="B20" s="19"/>
      <c r="C20" s="19"/>
      <c r="D20" s="19">
        <v>641</v>
      </c>
      <c r="E20" s="19"/>
      <c r="F20" s="19" t="s">
        <v>71</v>
      </c>
      <c r="G20" s="43">
        <f t="shared" si="4"/>
        <v>0</v>
      </c>
      <c r="H20" s="43">
        <f t="shared" si="4"/>
        <v>0.5</v>
      </c>
      <c r="I20" s="43">
        <f t="shared" si="4"/>
        <v>0.5</v>
      </c>
      <c r="J20" s="43">
        <f t="shared" si="4"/>
        <v>0.03</v>
      </c>
      <c r="K20" s="113" t="e">
        <f t="shared" si="2"/>
        <v>#DIV/0!</v>
      </c>
      <c r="L20" s="113">
        <f t="shared" si="3"/>
        <v>6</v>
      </c>
    </row>
    <row r="21" spans="2:16" ht="25.5" x14ac:dyDescent="0.25">
      <c r="B21" s="6"/>
      <c r="C21" s="6"/>
      <c r="D21" s="6"/>
      <c r="E21" s="6">
        <v>6413</v>
      </c>
      <c r="F21" s="23" t="s">
        <v>235</v>
      </c>
      <c r="G21" s="41"/>
      <c r="H21" s="41">
        <v>0.5</v>
      </c>
      <c r="I21" s="41">
        <v>0.5</v>
      </c>
      <c r="J21" s="41">
        <v>0.03</v>
      </c>
      <c r="K21" s="113" t="e">
        <f t="shared" si="2"/>
        <v>#DIV/0!</v>
      </c>
      <c r="L21" s="113">
        <f t="shared" si="3"/>
        <v>6</v>
      </c>
    </row>
    <row r="22" spans="2:16" s="29" customFormat="1" ht="25.5" x14ac:dyDescent="0.25">
      <c r="B22" s="19"/>
      <c r="C22" s="19">
        <v>65</v>
      </c>
      <c r="D22" s="19"/>
      <c r="E22" s="19"/>
      <c r="F22" s="45" t="s">
        <v>72</v>
      </c>
      <c r="G22" s="43">
        <f t="shared" ref="G22:J23" si="5">G23</f>
        <v>150.65</v>
      </c>
      <c r="H22" s="43">
        <f t="shared" si="5"/>
        <v>0</v>
      </c>
      <c r="I22" s="43">
        <f t="shared" si="5"/>
        <v>0</v>
      </c>
      <c r="J22" s="43">
        <f t="shared" si="5"/>
        <v>0</v>
      </c>
      <c r="K22" s="113">
        <f t="shared" si="2"/>
        <v>0</v>
      </c>
      <c r="L22" s="113" t="e">
        <f t="shared" si="3"/>
        <v>#DIV/0!</v>
      </c>
      <c r="P22" s="29" t="s">
        <v>204</v>
      </c>
    </row>
    <row r="23" spans="2:16" s="29" customFormat="1" ht="20.25" customHeight="1" x14ac:dyDescent="0.25">
      <c r="B23" s="19"/>
      <c r="C23" s="19"/>
      <c r="D23" s="19">
        <v>652</v>
      </c>
      <c r="E23" s="19"/>
      <c r="F23" s="19" t="s">
        <v>73</v>
      </c>
      <c r="G23" s="43">
        <f t="shared" si="5"/>
        <v>150.65</v>
      </c>
      <c r="H23" s="43">
        <f t="shared" si="5"/>
        <v>0</v>
      </c>
      <c r="I23" s="43">
        <f t="shared" si="5"/>
        <v>0</v>
      </c>
      <c r="J23" s="43">
        <f t="shared" si="5"/>
        <v>0</v>
      </c>
      <c r="K23" s="113">
        <f t="shared" si="2"/>
        <v>0</v>
      </c>
      <c r="L23" s="113" t="e">
        <f t="shared" si="3"/>
        <v>#DIV/0!</v>
      </c>
    </row>
    <row r="24" spans="2:16" ht="20.25" customHeight="1" x14ac:dyDescent="0.25">
      <c r="B24" s="6"/>
      <c r="C24" s="6"/>
      <c r="D24" s="6"/>
      <c r="E24" s="6">
        <v>6526</v>
      </c>
      <c r="F24" s="6" t="s">
        <v>74</v>
      </c>
      <c r="G24" s="43">
        <v>150.65</v>
      </c>
      <c r="H24" s="41"/>
      <c r="I24" s="41"/>
      <c r="J24" s="41"/>
      <c r="K24" s="113">
        <f t="shared" si="2"/>
        <v>0</v>
      </c>
      <c r="L24" s="113" t="e">
        <f t="shared" si="3"/>
        <v>#DIV/0!</v>
      </c>
    </row>
    <row r="25" spans="2:16" s="29" customFormat="1" ht="25.5" x14ac:dyDescent="0.25">
      <c r="B25" s="19"/>
      <c r="C25" s="19">
        <v>66</v>
      </c>
      <c r="D25" s="28"/>
      <c r="E25" s="28"/>
      <c r="F25" s="5" t="s">
        <v>21</v>
      </c>
      <c r="G25" s="43">
        <f t="shared" ref="G25:J26" si="6">G26</f>
        <v>278.74</v>
      </c>
      <c r="H25" s="43">
        <v>398.2</v>
      </c>
      <c r="I25" s="43">
        <f t="shared" si="6"/>
        <v>238.92</v>
      </c>
      <c r="J25" s="43">
        <f t="shared" si="6"/>
        <v>238.92</v>
      </c>
      <c r="K25" s="113">
        <f t="shared" si="2"/>
        <v>85.714285714285708</v>
      </c>
      <c r="L25" s="113">
        <f t="shared" si="3"/>
        <v>100</v>
      </c>
    </row>
    <row r="26" spans="2:16" s="29" customFormat="1" ht="25.5" x14ac:dyDescent="0.25">
      <c r="B26" s="19"/>
      <c r="C26" s="19"/>
      <c r="D26" s="28">
        <v>661</v>
      </c>
      <c r="E26" s="28"/>
      <c r="F26" s="5" t="s">
        <v>22</v>
      </c>
      <c r="G26" s="43">
        <f t="shared" si="6"/>
        <v>278.74</v>
      </c>
      <c r="H26" s="43">
        <f t="shared" si="6"/>
        <v>0</v>
      </c>
      <c r="I26" s="43">
        <f t="shared" si="6"/>
        <v>238.92</v>
      </c>
      <c r="J26" s="43">
        <f t="shared" si="6"/>
        <v>238.92</v>
      </c>
      <c r="K26" s="113">
        <f t="shared" si="2"/>
        <v>85.714285714285708</v>
      </c>
      <c r="L26" s="113">
        <f t="shared" si="3"/>
        <v>100</v>
      </c>
    </row>
    <row r="27" spans="2:16" ht="20.25" customHeight="1" x14ac:dyDescent="0.25">
      <c r="B27" s="6"/>
      <c r="C27" s="19"/>
      <c r="D27" s="7"/>
      <c r="E27" s="7">
        <v>6615</v>
      </c>
      <c r="F27" s="9" t="s">
        <v>75</v>
      </c>
      <c r="G27" s="41">
        <v>278.74</v>
      </c>
      <c r="H27" s="41"/>
      <c r="I27" s="41">
        <v>238.92</v>
      </c>
      <c r="J27" s="41">
        <v>238.92</v>
      </c>
      <c r="K27" s="113">
        <f t="shared" si="2"/>
        <v>85.714285714285708</v>
      </c>
      <c r="L27" s="113">
        <f t="shared" si="3"/>
        <v>100</v>
      </c>
    </row>
    <row r="28" spans="2:16" s="29" customFormat="1" ht="25.5" x14ac:dyDescent="0.25">
      <c r="B28" s="19"/>
      <c r="C28" s="19">
        <v>67</v>
      </c>
      <c r="D28" s="28"/>
      <c r="E28" s="28"/>
      <c r="F28" s="45" t="s">
        <v>76</v>
      </c>
      <c r="G28" s="43">
        <f>G29</f>
        <v>92769.59</v>
      </c>
      <c r="H28" s="43">
        <v>112316.97</v>
      </c>
      <c r="I28" s="43">
        <v>161469.97</v>
      </c>
      <c r="J28" s="43">
        <f t="shared" ref="J28" si="7">J29</f>
        <v>161270.06</v>
      </c>
      <c r="K28" s="113">
        <f t="shared" si="2"/>
        <v>173.83935835008003</v>
      </c>
      <c r="L28" s="113">
        <f t="shared" si="3"/>
        <v>99.876193697193344</v>
      </c>
    </row>
    <row r="29" spans="2:16" s="29" customFormat="1" ht="25.5" customHeight="1" x14ac:dyDescent="0.25">
      <c r="B29" s="19"/>
      <c r="C29" s="19"/>
      <c r="D29" s="19">
        <v>671</v>
      </c>
      <c r="E29" s="19"/>
      <c r="F29" s="45" t="s">
        <v>77</v>
      </c>
      <c r="G29" s="43">
        <f>G30+G31</f>
        <v>92769.59</v>
      </c>
      <c r="H29" s="43">
        <f t="shared" ref="H29:I29" si="8">H30+H31</f>
        <v>0</v>
      </c>
      <c r="I29" s="43">
        <f t="shared" si="8"/>
        <v>0</v>
      </c>
      <c r="J29" s="43">
        <f t="shared" ref="J29" si="9">J30+J31</f>
        <v>161270.06</v>
      </c>
      <c r="K29" s="113">
        <f t="shared" si="2"/>
        <v>173.83935835008003</v>
      </c>
      <c r="L29" s="113" t="e">
        <f t="shared" si="3"/>
        <v>#DIV/0!</v>
      </c>
    </row>
    <row r="30" spans="2:16" ht="25.5" x14ac:dyDescent="0.25">
      <c r="B30" s="6"/>
      <c r="C30" s="6"/>
      <c r="D30" s="6"/>
      <c r="E30" s="6">
        <v>6711</v>
      </c>
      <c r="F30" s="23" t="s">
        <v>78</v>
      </c>
      <c r="G30" s="43">
        <v>92769.59</v>
      </c>
      <c r="H30" s="41"/>
      <c r="I30" s="41"/>
      <c r="J30" s="41">
        <v>161270.06</v>
      </c>
      <c r="K30" s="113">
        <f t="shared" si="2"/>
        <v>173.83935835008003</v>
      </c>
      <c r="L30" s="113" t="e">
        <f t="shared" si="3"/>
        <v>#DIV/0!</v>
      </c>
    </row>
    <row r="31" spans="2:16" ht="25.5" x14ac:dyDescent="0.25">
      <c r="B31" s="6"/>
      <c r="C31" s="6"/>
      <c r="D31" s="6"/>
      <c r="E31" s="6">
        <v>6712</v>
      </c>
      <c r="F31" s="23" t="s">
        <v>79</v>
      </c>
      <c r="G31" s="41"/>
      <c r="H31" s="41"/>
      <c r="I31" s="41"/>
      <c r="J31" s="42"/>
      <c r="K31" s="113" t="e">
        <f t="shared" si="2"/>
        <v>#DIV/0!</v>
      </c>
      <c r="L31" s="113" t="e">
        <f t="shared" si="3"/>
        <v>#DIV/0!</v>
      </c>
    </row>
    <row r="32" spans="2:16" x14ac:dyDescent="0.25">
      <c r="B32" s="6"/>
      <c r="C32" s="19">
        <v>72</v>
      </c>
      <c r="D32" s="19"/>
      <c r="E32" s="19"/>
      <c r="F32" s="45" t="s">
        <v>236</v>
      </c>
      <c r="G32" s="43">
        <v>103.9</v>
      </c>
      <c r="H32" s="43"/>
      <c r="I32" s="43"/>
      <c r="J32" s="154"/>
      <c r="K32" s="113">
        <f t="shared" si="2"/>
        <v>0</v>
      </c>
      <c r="L32" s="113" t="e">
        <f t="shared" si="3"/>
        <v>#DIV/0!</v>
      </c>
    </row>
    <row r="33" spans="2:12" x14ac:dyDescent="0.25">
      <c r="B33" s="6"/>
      <c r="C33" s="6"/>
      <c r="D33" s="6"/>
      <c r="E33" s="6"/>
      <c r="F33" s="23"/>
      <c r="G33" s="41"/>
      <c r="H33" s="41"/>
      <c r="I33" s="41"/>
      <c r="J33" s="42"/>
      <c r="K33" s="113" t="e">
        <f t="shared" si="2"/>
        <v>#DIV/0!</v>
      </c>
      <c r="L33" s="113" t="e">
        <f t="shared" si="3"/>
        <v>#DIV/0!</v>
      </c>
    </row>
    <row r="34" spans="2:12" x14ac:dyDescent="0.25">
      <c r="B34" s="6"/>
      <c r="C34" s="6"/>
      <c r="D34" s="6"/>
      <c r="E34" s="6"/>
      <c r="F34" s="23"/>
      <c r="G34" s="41"/>
      <c r="H34" s="41"/>
      <c r="I34" s="41"/>
      <c r="J34" s="42"/>
      <c r="K34" s="113" t="e">
        <f t="shared" si="2"/>
        <v>#DIV/0!</v>
      </c>
      <c r="L34" s="113" t="e">
        <f t="shared" si="3"/>
        <v>#DIV/0!</v>
      </c>
    </row>
    <row r="35" spans="2:12" x14ac:dyDescent="0.25">
      <c r="B35" s="6"/>
      <c r="C35" s="6"/>
      <c r="D35" s="6"/>
      <c r="E35" s="6"/>
      <c r="F35" s="23"/>
      <c r="G35" s="41"/>
      <c r="H35" s="41"/>
      <c r="I35" s="41"/>
      <c r="J35" s="42"/>
      <c r="K35" s="113" t="e">
        <f t="shared" si="2"/>
        <v>#DIV/0!</v>
      </c>
      <c r="L35" s="113" t="e">
        <f t="shared" si="3"/>
        <v>#DIV/0!</v>
      </c>
    </row>
    <row r="36" spans="2:12" ht="15.75" customHeight="1" x14ac:dyDescent="0.25">
      <c r="K36" s="115"/>
      <c r="L36" s="115"/>
    </row>
    <row r="37" spans="2:12" ht="15.75" customHeight="1" x14ac:dyDescent="0.25">
      <c r="B37" s="1"/>
      <c r="C37" s="1"/>
      <c r="D37" s="1"/>
      <c r="E37" s="1"/>
      <c r="F37" s="1"/>
      <c r="G37" s="1"/>
      <c r="H37" s="1"/>
      <c r="I37" s="1"/>
      <c r="J37" s="2"/>
      <c r="K37" s="116"/>
      <c r="L37" s="116"/>
    </row>
    <row r="38" spans="2:12" s="112" customFormat="1" ht="25.5" x14ac:dyDescent="0.25">
      <c r="B38" s="197" t="s">
        <v>6</v>
      </c>
      <c r="C38" s="198"/>
      <c r="D38" s="198"/>
      <c r="E38" s="198"/>
      <c r="F38" s="199"/>
      <c r="G38" s="111" t="s">
        <v>197</v>
      </c>
      <c r="H38" s="111" t="s">
        <v>207</v>
      </c>
      <c r="I38" s="111" t="s">
        <v>208</v>
      </c>
      <c r="J38" s="111" t="s">
        <v>209</v>
      </c>
      <c r="K38" s="117" t="s">
        <v>15</v>
      </c>
      <c r="L38" s="117" t="s">
        <v>45</v>
      </c>
    </row>
    <row r="39" spans="2:12" s="112" customFormat="1" ht="12.75" customHeight="1" x14ac:dyDescent="0.25">
      <c r="B39" s="197">
        <v>1</v>
      </c>
      <c r="C39" s="198"/>
      <c r="D39" s="198"/>
      <c r="E39" s="198"/>
      <c r="F39" s="199"/>
      <c r="G39" s="111">
        <v>2</v>
      </c>
      <c r="H39" s="111">
        <v>3</v>
      </c>
      <c r="I39" s="111">
        <v>4</v>
      </c>
      <c r="J39" s="111">
        <v>5</v>
      </c>
      <c r="K39" s="117" t="s">
        <v>17</v>
      </c>
      <c r="L39" s="117" t="s">
        <v>18</v>
      </c>
    </row>
    <row r="40" spans="2:12" s="65" customFormat="1" x14ac:dyDescent="0.25">
      <c r="B40" s="58"/>
      <c r="C40" s="58"/>
      <c r="D40" s="58"/>
      <c r="E40" s="58"/>
      <c r="F40" s="58" t="s">
        <v>7</v>
      </c>
      <c r="G40" s="64">
        <f>G41+G93</f>
        <v>909890.07</v>
      </c>
      <c r="H40" s="64">
        <f>H41+H93</f>
        <v>1103896.93</v>
      </c>
      <c r="I40" s="64">
        <f>I41+I93</f>
        <v>1119957.69</v>
      </c>
      <c r="J40" s="64">
        <f>J41+J93</f>
        <v>1111095.67</v>
      </c>
      <c r="K40" s="118">
        <f t="shared" ref="K40:K41" si="10">J40/G40*100</f>
        <v>122.11317681486511</v>
      </c>
      <c r="L40" s="118">
        <f t="shared" ref="L40:L41" si="11">J40/I40*100</f>
        <v>99.208718322207332</v>
      </c>
    </row>
    <row r="41" spans="2:12" s="65" customFormat="1" x14ac:dyDescent="0.25">
      <c r="B41" s="58">
        <v>3</v>
      </c>
      <c r="C41" s="58"/>
      <c r="D41" s="58"/>
      <c r="E41" s="58"/>
      <c r="F41" s="58" t="s">
        <v>3</v>
      </c>
      <c r="G41" s="64">
        <f>G42+G52+G85+G90</f>
        <v>903151.2699999999</v>
      </c>
      <c r="H41" s="64">
        <f>H42+H52+H85+H90+H89</f>
        <v>1090621.4399999999</v>
      </c>
      <c r="I41" s="64">
        <f>I42+I52+I85+I90+I89</f>
        <v>1109826.46</v>
      </c>
      <c r="J41" s="64">
        <f>J42+J52+J85+J90+J89</f>
        <v>1104003.1599999999</v>
      </c>
      <c r="K41" s="118">
        <f t="shared" si="10"/>
        <v>122.23900875431421</v>
      </c>
      <c r="L41" s="118">
        <f t="shared" si="11"/>
        <v>99.47529634497991</v>
      </c>
    </row>
    <row r="42" spans="2:12" s="29" customFormat="1" x14ac:dyDescent="0.25">
      <c r="B42" s="5"/>
      <c r="C42" s="5">
        <v>31</v>
      </c>
      <c r="D42" s="5"/>
      <c r="E42" s="5"/>
      <c r="F42" s="5" t="s">
        <v>4</v>
      </c>
      <c r="G42" s="43">
        <f>G43+G47+G49</f>
        <v>712333.37999999989</v>
      </c>
      <c r="H42" s="43">
        <v>887204.2</v>
      </c>
      <c r="I42" s="43">
        <v>900481.99</v>
      </c>
      <c r="J42" s="43">
        <f t="shared" ref="J42" si="12">J43+J47+J49</f>
        <v>894994.05</v>
      </c>
      <c r="K42" s="113">
        <f>J42/G42*100</f>
        <v>125.64258184840365</v>
      </c>
      <c r="L42" s="113">
        <f>J42/I42*100</f>
        <v>99.390555273626305</v>
      </c>
    </row>
    <row r="43" spans="2:12" s="29" customFormat="1" x14ac:dyDescent="0.25">
      <c r="B43" s="19"/>
      <c r="C43" s="19"/>
      <c r="D43" s="19">
        <v>311</v>
      </c>
      <c r="E43" s="19"/>
      <c r="F43" s="19" t="s">
        <v>23</v>
      </c>
      <c r="G43" s="43">
        <f>G44+G45+G46</f>
        <v>582317.54999999993</v>
      </c>
      <c r="H43" s="43">
        <f>H44+H45</f>
        <v>0</v>
      </c>
      <c r="I43" s="43">
        <f t="shared" ref="I43" si="13">I44+I45</f>
        <v>0</v>
      </c>
      <c r="J43" s="43">
        <f>J44+J45+J46</f>
        <v>740169.24</v>
      </c>
      <c r="K43" s="113">
        <f t="shared" ref="K43:K99" si="14">J43/G43*100</f>
        <v>127.10749315386425</v>
      </c>
      <c r="L43" s="113" t="e">
        <f t="shared" ref="L43:L99" si="15">J43/I43*100</f>
        <v>#DIV/0!</v>
      </c>
    </row>
    <row r="44" spans="2:12" x14ac:dyDescent="0.25">
      <c r="B44" s="6"/>
      <c r="C44" s="6"/>
      <c r="D44" s="6"/>
      <c r="E44" s="6">
        <v>3111</v>
      </c>
      <c r="F44" s="6" t="s">
        <v>24</v>
      </c>
      <c r="G44" s="41">
        <v>573262.74</v>
      </c>
      <c r="H44" s="41"/>
      <c r="I44" s="41"/>
      <c r="J44" s="42">
        <v>735148.35</v>
      </c>
      <c r="K44" s="113">
        <f t="shared" si="14"/>
        <v>128.2393392600398</v>
      </c>
      <c r="L44" s="113" t="e">
        <f t="shared" si="15"/>
        <v>#DIV/0!</v>
      </c>
    </row>
    <row r="45" spans="2:12" x14ac:dyDescent="0.25">
      <c r="B45" s="6"/>
      <c r="C45" s="6"/>
      <c r="D45" s="6"/>
      <c r="E45" s="6">
        <v>3113</v>
      </c>
      <c r="F45" s="6" t="s">
        <v>80</v>
      </c>
      <c r="G45" s="41">
        <v>4381.71</v>
      </c>
      <c r="H45" s="41"/>
      <c r="I45" s="41"/>
      <c r="J45" s="42">
        <v>3758.38</v>
      </c>
      <c r="K45" s="113">
        <f t="shared" si="14"/>
        <v>85.77427533999284</v>
      </c>
      <c r="L45" s="113" t="e">
        <f t="shared" si="15"/>
        <v>#DIV/0!</v>
      </c>
    </row>
    <row r="46" spans="2:12" x14ac:dyDescent="0.25">
      <c r="B46" s="6"/>
      <c r="C46" s="6"/>
      <c r="D46" s="6"/>
      <c r="E46" s="6">
        <v>3114</v>
      </c>
      <c r="F46" s="6" t="s">
        <v>210</v>
      </c>
      <c r="G46" s="41">
        <v>4673.1000000000004</v>
      </c>
      <c r="H46" s="41"/>
      <c r="I46" s="41"/>
      <c r="J46" s="42">
        <v>1262.51</v>
      </c>
      <c r="K46" s="113"/>
      <c r="L46" s="113"/>
    </row>
    <row r="47" spans="2:12" s="29" customFormat="1" x14ac:dyDescent="0.25">
      <c r="B47" s="19"/>
      <c r="C47" s="19"/>
      <c r="D47" s="19">
        <v>312</v>
      </c>
      <c r="E47" s="19"/>
      <c r="F47" s="19" t="s">
        <v>81</v>
      </c>
      <c r="G47" s="43">
        <f>G48</f>
        <v>33954.89</v>
      </c>
      <c r="H47" s="43">
        <f>H48</f>
        <v>0</v>
      </c>
      <c r="I47" s="43">
        <f t="shared" ref="I47:J47" si="16">I48</f>
        <v>0</v>
      </c>
      <c r="J47" s="43">
        <f t="shared" si="16"/>
        <v>32659.16</v>
      </c>
      <c r="K47" s="113">
        <f t="shared" si="14"/>
        <v>96.183966433111706</v>
      </c>
      <c r="L47" s="113" t="e">
        <f t="shared" si="15"/>
        <v>#DIV/0!</v>
      </c>
    </row>
    <row r="48" spans="2:12" x14ac:dyDescent="0.25">
      <c r="B48" s="6"/>
      <c r="C48" s="6"/>
      <c r="D48" s="6"/>
      <c r="E48" s="6">
        <v>3121</v>
      </c>
      <c r="F48" s="6" t="s">
        <v>81</v>
      </c>
      <c r="G48" s="41">
        <v>33954.89</v>
      </c>
      <c r="H48" s="41"/>
      <c r="I48" s="41"/>
      <c r="J48" s="42">
        <v>32659.16</v>
      </c>
      <c r="K48" s="113">
        <f t="shared" si="14"/>
        <v>96.183966433111706</v>
      </c>
      <c r="L48" s="113" t="e">
        <f t="shared" si="15"/>
        <v>#DIV/0!</v>
      </c>
    </row>
    <row r="49" spans="2:12" s="29" customFormat="1" x14ac:dyDescent="0.25">
      <c r="B49" s="19"/>
      <c r="C49" s="19"/>
      <c r="D49" s="19">
        <v>313</v>
      </c>
      <c r="E49" s="19"/>
      <c r="F49" s="19" t="s">
        <v>82</v>
      </c>
      <c r="G49" s="43">
        <f>G50+G51</f>
        <v>96060.94</v>
      </c>
      <c r="H49" s="43">
        <f>H50</f>
        <v>0</v>
      </c>
      <c r="I49" s="43">
        <f t="shared" ref="I49" si="17">I50</f>
        <v>0</v>
      </c>
      <c r="J49" s="43">
        <f>J50+J51</f>
        <v>122165.65000000001</v>
      </c>
      <c r="K49" s="113">
        <f t="shared" si="14"/>
        <v>127.17515568762914</v>
      </c>
      <c r="L49" s="113" t="e">
        <f t="shared" si="15"/>
        <v>#DIV/0!</v>
      </c>
    </row>
    <row r="50" spans="2:12" x14ac:dyDescent="0.25">
      <c r="B50" s="6"/>
      <c r="C50" s="6"/>
      <c r="D50" s="6"/>
      <c r="E50" s="6">
        <v>3132</v>
      </c>
      <c r="F50" s="6" t="s">
        <v>83</v>
      </c>
      <c r="G50" s="41">
        <v>95997.34</v>
      </c>
      <c r="H50" s="41"/>
      <c r="I50" s="41"/>
      <c r="J50" s="42">
        <v>122074.21</v>
      </c>
      <c r="K50" s="113">
        <f t="shared" si="14"/>
        <v>127.16415892357018</v>
      </c>
      <c r="L50" s="113" t="e">
        <f t="shared" si="15"/>
        <v>#DIV/0!</v>
      </c>
    </row>
    <row r="51" spans="2:12" x14ac:dyDescent="0.25">
      <c r="B51" s="6"/>
      <c r="C51" s="6"/>
      <c r="D51" s="6"/>
      <c r="E51" s="6">
        <v>3133</v>
      </c>
      <c r="F51" s="6" t="s">
        <v>211</v>
      </c>
      <c r="G51" s="41">
        <v>63.6</v>
      </c>
      <c r="H51" s="41"/>
      <c r="I51" s="41"/>
      <c r="J51" s="42">
        <v>91.44</v>
      </c>
      <c r="K51" s="113">
        <f t="shared" si="14"/>
        <v>143.77358490566036</v>
      </c>
      <c r="L51" s="113" t="e">
        <f t="shared" si="15"/>
        <v>#DIV/0!</v>
      </c>
    </row>
    <row r="52" spans="2:12" s="29" customFormat="1" x14ac:dyDescent="0.25">
      <c r="B52" s="19"/>
      <c r="C52" s="19">
        <v>32</v>
      </c>
      <c r="D52" s="28"/>
      <c r="E52" s="28"/>
      <c r="F52" s="19" t="s">
        <v>12</v>
      </c>
      <c r="G52" s="43">
        <f>G53+G58+G65+G75+G77</f>
        <v>188494.57</v>
      </c>
      <c r="H52" s="43">
        <v>191087.74</v>
      </c>
      <c r="I52" s="43">
        <v>189321.32</v>
      </c>
      <c r="J52" s="43">
        <f t="shared" ref="J52" si="18">J53+J58+J65+J75+J77</f>
        <v>189116.94</v>
      </c>
      <c r="K52" s="113">
        <f t="shared" si="14"/>
        <v>100.3301792725382</v>
      </c>
      <c r="L52" s="113">
        <f t="shared" si="15"/>
        <v>99.892045967141996</v>
      </c>
    </row>
    <row r="53" spans="2:12" s="29" customFormat="1" x14ac:dyDescent="0.25">
      <c r="B53" s="19"/>
      <c r="C53" s="19"/>
      <c r="D53" s="19">
        <v>321</v>
      </c>
      <c r="E53" s="19"/>
      <c r="F53" s="19" t="s">
        <v>25</v>
      </c>
      <c r="G53" s="43">
        <f>G54+G55+G56+G57</f>
        <v>65055.380000000005</v>
      </c>
      <c r="H53" s="43">
        <f>H54+H55+H56+H57</f>
        <v>0</v>
      </c>
      <c r="I53" s="43">
        <f t="shared" ref="I53:J53" si="19">I54+I55+I56+I57</f>
        <v>0</v>
      </c>
      <c r="J53" s="43">
        <f t="shared" si="19"/>
        <v>71105.759999999995</v>
      </c>
      <c r="K53" s="113">
        <f t="shared" si="14"/>
        <v>109.30035302230191</v>
      </c>
      <c r="L53" s="113" t="e">
        <f t="shared" si="15"/>
        <v>#DIV/0!</v>
      </c>
    </row>
    <row r="54" spans="2:12" x14ac:dyDescent="0.25">
      <c r="B54" s="6"/>
      <c r="C54" s="19"/>
      <c r="D54" s="6"/>
      <c r="E54" s="6">
        <v>3211</v>
      </c>
      <c r="F54" s="23" t="s">
        <v>26</v>
      </c>
      <c r="G54" s="41">
        <v>1944.94</v>
      </c>
      <c r="H54" s="41"/>
      <c r="I54" s="41"/>
      <c r="J54" s="42">
        <v>2564.25</v>
      </c>
      <c r="K54" s="113">
        <f t="shared" si="14"/>
        <v>131.84211338138965</v>
      </c>
      <c r="L54" s="113" t="e">
        <f t="shared" si="15"/>
        <v>#DIV/0!</v>
      </c>
    </row>
    <row r="55" spans="2:12" ht="17.25" customHeight="1" x14ac:dyDescent="0.25">
      <c r="B55" s="6"/>
      <c r="C55" s="19"/>
      <c r="D55" s="6"/>
      <c r="E55" s="6">
        <v>3212</v>
      </c>
      <c r="F55" s="23" t="s">
        <v>84</v>
      </c>
      <c r="G55" s="41">
        <v>62913.72</v>
      </c>
      <c r="H55" s="41"/>
      <c r="I55" s="41"/>
      <c r="J55" s="42">
        <v>68197.509999999995</v>
      </c>
      <c r="K55" s="113">
        <f t="shared" si="14"/>
        <v>108.39847015881432</v>
      </c>
      <c r="L55" s="113" t="e">
        <f t="shared" si="15"/>
        <v>#DIV/0!</v>
      </c>
    </row>
    <row r="56" spans="2:12" x14ac:dyDescent="0.25">
      <c r="B56" s="6"/>
      <c r="C56" s="19"/>
      <c r="D56" s="6"/>
      <c r="E56" s="6">
        <v>3213</v>
      </c>
      <c r="F56" s="23" t="s">
        <v>85</v>
      </c>
      <c r="G56" s="41">
        <v>160</v>
      </c>
      <c r="H56" s="41"/>
      <c r="I56" s="41"/>
      <c r="J56" s="42">
        <v>344</v>
      </c>
      <c r="K56" s="113">
        <f t="shared" si="14"/>
        <v>215</v>
      </c>
      <c r="L56" s="113" t="e">
        <f t="shared" si="15"/>
        <v>#DIV/0!</v>
      </c>
    </row>
    <row r="57" spans="2:12" x14ac:dyDescent="0.25">
      <c r="B57" s="6"/>
      <c r="C57" s="19"/>
      <c r="D57" s="6"/>
      <c r="E57" s="6">
        <v>3214</v>
      </c>
      <c r="F57" s="23" t="s">
        <v>86</v>
      </c>
      <c r="G57" s="41">
        <v>36.72</v>
      </c>
      <c r="H57" s="41"/>
      <c r="I57" s="41"/>
      <c r="J57" s="42"/>
      <c r="K57" s="113">
        <f t="shared" si="14"/>
        <v>0</v>
      </c>
      <c r="L57" s="113" t="e">
        <f t="shared" si="15"/>
        <v>#DIV/0!</v>
      </c>
    </row>
    <row r="58" spans="2:12" s="29" customFormat="1" x14ac:dyDescent="0.25">
      <c r="B58" s="19"/>
      <c r="C58" s="19"/>
      <c r="D58" s="19">
        <v>322</v>
      </c>
      <c r="E58" s="19"/>
      <c r="F58" s="45" t="s">
        <v>87</v>
      </c>
      <c r="G58" s="43">
        <f>G59+G60+G61+G62+G63+G64</f>
        <v>73019.069999999992</v>
      </c>
      <c r="H58" s="43">
        <f>H59+H60+H61+H62+H63+H64</f>
        <v>0</v>
      </c>
      <c r="I58" s="43">
        <f t="shared" ref="I58:J58" si="20">I59+I60+I61+I62+I63+I64</f>
        <v>0</v>
      </c>
      <c r="J58" s="43">
        <f t="shared" si="20"/>
        <v>57642.39</v>
      </c>
      <c r="K58" s="113">
        <f t="shared" si="14"/>
        <v>78.941555952438179</v>
      </c>
      <c r="L58" s="113" t="e">
        <f t="shared" si="15"/>
        <v>#DIV/0!</v>
      </c>
    </row>
    <row r="59" spans="2:12" x14ac:dyDescent="0.25">
      <c r="B59" s="6"/>
      <c r="C59" s="19"/>
      <c r="D59" s="6"/>
      <c r="E59" s="6">
        <v>3221</v>
      </c>
      <c r="F59" s="23" t="s">
        <v>88</v>
      </c>
      <c r="G59" s="41">
        <v>14270.06</v>
      </c>
      <c r="H59" s="41"/>
      <c r="I59" s="41"/>
      <c r="J59" s="42">
        <v>6100.35</v>
      </c>
      <c r="K59" s="113">
        <f t="shared" si="14"/>
        <v>42.74929467710718</v>
      </c>
      <c r="L59" s="113" t="e">
        <f t="shared" si="15"/>
        <v>#DIV/0!</v>
      </c>
    </row>
    <row r="60" spans="2:12" x14ac:dyDescent="0.25">
      <c r="B60" s="6"/>
      <c r="C60" s="19"/>
      <c r="D60" s="6"/>
      <c r="E60" s="6">
        <v>3222</v>
      </c>
      <c r="F60" s="23" t="s">
        <v>89</v>
      </c>
      <c r="G60" s="41">
        <v>27457.65</v>
      </c>
      <c r="H60" s="41"/>
      <c r="I60" s="41"/>
      <c r="J60" s="42">
        <v>25538.97</v>
      </c>
      <c r="K60" s="113">
        <f t="shared" si="14"/>
        <v>93.012220637964276</v>
      </c>
      <c r="L60" s="113" t="e">
        <f t="shared" si="15"/>
        <v>#DIV/0!</v>
      </c>
    </row>
    <row r="61" spans="2:12" x14ac:dyDescent="0.25">
      <c r="B61" s="6"/>
      <c r="C61" s="19"/>
      <c r="D61" s="6"/>
      <c r="E61" s="6">
        <v>3223</v>
      </c>
      <c r="F61" s="23" t="s">
        <v>90</v>
      </c>
      <c r="G61" s="41">
        <v>22549.57</v>
      </c>
      <c r="H61" s="41"/>
      <c r="I61" s="41"/>
      <c r="J61" s="42">
        <v>19896.919999999998</v>
      </c>
      <c r="K61" s="113">
        <f t="shared" si="14"/>
        <v>88.236361048126412</v>
      </c>
      <c r="L61" s="113" t="e">
        <f t="shared" si="15"/>
        <v>#DIV/0!</v>
      </c>
    </row>
    <row r="62" spans="2:12" ht="15.75" customHeight="1" x14ac:dyDescent="0.25">
      <c r="B62" s="6"/>
      <c r="C62" s="19"/>
      <c r="D62" s="6"/>
      <c r="E62" s="6">
        <v>3224</v>
      </c>
      <c r="F62" s="23" t="s">
        <v>91</v>
      </c>
      <c r="G62" s="41">
        <v>3769.2</v>
      </c>
      <c r="H62" s="41"/>
      <c r="I62" s="41"/>
      <c r="J62" s="42">
        <v>998.04</v>
      </c>
      <c r="K62" s="113">
        <f t="shared" si="14"/>
        <v>26.478828398599173</v>
      </c>
      <c r="L62" s="113" t="e">
        <f t="shared" si="15"/>
        <v>#DIV/0!</v>
      </c>
    </row>
    <row r="63" spans="2:12" x14ac:dyDescent="0.25">
      <c r="B63" s="6"/>
      <c r="C63" s="19"/>
      <c r="D63" s="6"/>
      <c r="E63" s="6">
        <v>3225</v>
      </c>
      <c r="F63" s="23" t="s">
        <v>92</v>
      </c>
      <c r="G63" s="41">
        <v>4891.59</v>
      </c>
      <c r="H63" s="41"/>
      <c r="I63" s="41"/>
      <c r="J63" s="42">
        <v>5108.1099999999997</v>
      </c>
      <c r="K63" s="113">
        <f t="shared" si="14"/>
        <v>104.42637261095062</v>
      </c>
      <c r="L63" s="113" t="e">
        <f t="shared" si="15"/>
        <v>#DIV/0!</v>
      </c>
    </row>
    <row r="64" spans="2:12" x14ac:dyDescent="0.25">
      <c r="B64" s="6"/>
      <c r="C64" s="19"/>
      <c r="D64" s="6"/>
      <c r="E64" s="6">
        <v>3227</v>
      </c>
      <c r="F64" s="23" t="s">
        <v>93</v>
      </c>
      <c r="G64" s="41">
        <v>81</v>
      </c>
      <c r="H64" s="41"/>
      <c r="I64" s="41"/>
      <c r="J64" s="42"/>
      <c r="K64" s="113">
        <f t="shared" si="14"/>
        <v>0</v>
      </c>
      <c r="L64" s="113" t="e">
        <f t="shared" si="15"/>
        <v>#DIV/0!</v>
      </c>
    </row>
    <row r="65" spans="2:12" s="29" customFormat="1" x14ac:dyDescent="0.25">
      <c r="B65" s="19"/>
      <c r="C65" s="19"/>
      <c r="D65" s="19">
        <v>323</v>
      </c>
      <c r="E65" s="19"/>
      <c r="F65" s="45" t="s">
        <v>94</v>
      </c>
      <c r="G65" s="43">
        <f>G66+G67+G68+G69+G70+G71+G72+G73+G74</f>
        <v>45911.130000000005</v>
      </c>
      <c r="H65" s="43">
        <f>H66+H67+H68+H69+H70+H71+H72+H73+H74</f>
        <v>0</v>
      </c>
      <c r="I65" s="43">
        <f t="shared" ref="I65:J65" si="21">I66+I67+I68+I69+I70+I71+I72+I73+I74</f>
        <v>0</v>
      </c>
      <c r="J65" s="43">
        <f t="shared" si="21"/>
        <v>52946.200000000012</v>
      </c>
      <c r="K65" s="113">
        <f t="shared" si="14"/>
        <v>115.32323425713984</v>
      </c>
      <c r="L65" s="113" t="e">
        <f t="shared" si="15"/>
        <v>#DIV/0!</v>
      </c>
    </row>
    <row r="66" spans="2:12" x14ac:dyDescent="0.25">
      <c r="B66" s="6"/>
      <c r="C66" s="19"/>
      <c r="D66" s="7"/>
      <c r="E66" s="7">
        <v>3231</v>
      </c>
      <c r="F66" s="7" t="s">
        <v>95</v>
      </c>
      <c r="G66" s="41">
        <v>31913</v>
      </c>
      <c r="H66" s="41"/>
      <c r="I66" s="41"/>
      <c r="J66" s="42">
        <v>40512.29</v>
      </c>
      <c r="K66" s="113">
        <f t="shared" si="14"/>
        <v>126.94604079842071</v>
      </c>
      <c r="L66" s="113" t="e">
        <f t="shared" si="15"/>
        <v>#DIV/0!</v>
      </c>
    </row>
    <row r="67" spans="2:12" x14ac:dyDescent="0.25">
      <c r="B67" s="6"/>
      <c r="C67" s="19"/>
      <c r="D67" s="7"/>
      <c r="E67" s="7">
        <v>3232</v>
      </c>
      <c r="F67" s="7" t="s">
        <v>96</v>
      </c>
      <c r="G67" s="41">
        <v>6373.62</v>
      </c>
      <c r="H67" s="41"/>
      <c r="I67" s="41"/>
      <c r="J67" s="42">
        <v>1789.08</v>
      </c>
      <c r="K67" s="113">
        <f t="shared" si="14"/>
        <v>28.070076345938418</v>
      </c>
      <c r="L67" s="113" t="e">
        <f t="shared" si="15"/>
        <v>#DIV/0!</v>
      </c>
    </row>
    <row r="68" spans="2:12" x14ac:dyDescent="0.25">
      <c r="B68" s="6"/>
      <c r="C68" s="19"/>
      <c r="D68" s="7"/>
      <c r="E68" s="7">
        <v>3233</v>
      </c>
      <c r="F68" s="7" t="s">
        <v>97</v>
      </c>
      <c r="G68" s="41"/>
      <c r="H68" s="41"/>
      <c r="I68" s="41"/>
      <c r="J68" s="42"/>
      <c r="K68" s="113" t="e">
        <f t="shared" si="14"/>
        <v>#DIV/0!</v>
      </c>
      <c r="L68" s="113" t="e">
        <f t="shared" si="15"/>
        <v>#DIV/0!</v>
      </c>
    </row>
    <row r="69" spans="2:12" x14ac:dyDescent="0.25">
      <c r="B69" s="6"/>
      <c r="C69" s="19"/>
      <c r="D69" s="7"/>
      <c r="E69" s="7">
        <v>3234</v>
      </c>
      <c r="F69" s="7" t="s">
        <v>98</v>
      </c>
      <c r="G69" s="41">
        <v>3478.87</v>
      </c>
      <c r="H69" s="41"/>
      <c r="I69" s="41"/>
      <c r="J69" s="42">
        <v>3390.34</v>
      </c>
      <c r="K69" s="113">
        <f t="shared" si="14"/>
        <v>97.455208156671574</v>
      </c>
      <c r="L69" s="113" t="e">
        <f t="shared" si="15"/>
        <v>#DIV/0!</v>
      </c>
    </row>
    <row r="70" spans="2:12" x14ac:dyDescent="0.25">
      <c r="B70" s="6"/>
      <c r="C70" s="19"/>
      <c r="D70" s="7"/>
      <c r="E70" s="7">
        <v>3235</v>
      </c>
      <c r="F70" s="7" t="s">
        <v>99</v>
      </c>
      <c r="G70" s="41"/>
      <c r="H70" s="41"/>
      <c r="I70" s="41"/>
      <c r="J70" s="42">
        <v>914.11</v>
      </c>
      <c r="K70" s="113" t="e">
        <f t="shared" si="14"/>
        <v>#DIV/0!</v>
      </c>
      <c r="L70" s="113" t="e">
        <f t="shared" si="15"/>
        <v>#DIV/0!</v>
      </c>
    </row>
    <row r="71" spans="2:12" x14ac:dyDescent="0.25">
      <c r="B71" s="6"/>
      <c r="C71" s="19"/>
      <c r="D71" s="7"/>
      <c r="E71" s="7">
        <v>3236</v>
      </c>
      <c r="F71" s="7" t="s">
        <v>100</v>
      </c>
      <c r="G71" s="41">
        <v>2414.5700000000002</v>
      </c>
      <c r="H71" s="41"/>
      <c r="I71" s="41"/>
      <c r="J71" s="42">
        <v>2637.26</v>
      </c>
      <c r="K71" s="113">
        <f t="shared" si="14"/>
        <v>109.22276016019417</v>
      </c>
      <c r="L71" s="113" t="e">
        <f t="shared" si="15"/>
        <v>#DIV/0!</v>
      </c>
    </row>
    <row r="72" spans="2:12" x14ac:dyDescent="0.25">
      <c r="B72" s="6"/>
      <c r="C72" s="19"/>
      <c r="D72" s="7"/>
      <c r="E72" s="7">
        <v>3237</v>
      </c>
      <c r="F72" s="7" t="s">
        <v>101</v>
      </c>
      <c r="G72" s="41"/>
      <c r="H72" s="41"/>
      <c r="I72" s="41"/>
      <c r="J72" s="42">
        <v>412.5</v>
      </c>
      <c r="K72" s="113" t="e">
        <f t="shared" si="14"/>
        <v>#DIV/0!</v>
      </c>
      <c r="L72" s="113" t="e">
        <f t="shared" si="15"/>
        <v>#DIV/0!</v>
      </c>
    </row>
    <row r="73" spans="2:12" x14ac:dyDescent="0.25">
      <c r="B73" s="6"/>
      <c r="C73" s="19"/>
      <c r="D73" s="7"/>
      <c r="E73" s="7">
        <v>3238</v>
      </c>
      <c r="F73" s="7" t="s">
        <v>102</v>
      </c>
      <c r="G73" s="41">
        <v>1324.88</v>
      </c>
      <c r="H73" s="41"/>
      <c r="I73" s="41"/>
      <c r="J73" s="42">
        <v>1309.94</v>
      </c>
      <c r="K73" s="113">
        <f t="shared" si="14"/>
        <v>98.872350703459929</v>
      </c>
      <c r="L73" s="113" t="e">
        <f t="shared" si="15"/>
        <v>#DIV/0!</v>
      </c>
    </row>
    <row r="74" spans="2:12" x14ac:dyDescent="0.25">
      <c r="B74" s="6"/>
      <c r="C74" s="19"/>
      <c r="D74" s="7"/>
      <c r="E74" s="7">
        <v>3239</v>
      </c>
      <c r="F74" s="7" t="s">
        <v>103</v>
      </c>
      <c r="G74" s="41">
        <v>406.19</v>
      </c>
      <c r="H74" s="41"/>
      <c r="I74" s="41"/>
      <c r="J74" s="42">
        <v>1980.68</v>
      </c>
      <c r="K74" s="113">
        <f t="shared" si="14"/>
        <v>487.62401831655143</v>
      </c>
      <c r="L74" s="113" t="e">
        <f t="shared" si="15"/>
        <v>#DIV/0!</v>
      </c>
    </row>
    <row r="75" spans="2:12" s="29" customFormat="1" x14ac:dyDescent="0.25">
      <c r="B75" s="19"/>
      <c r="C75" s="19"/>
      <c r="D75" s="28">
        <v>324</v>
      </c>
      <c r="E75" s="28"/>
      <c r="F75" s="28" t="s">
        <v>104</v>
      </c>
      <c r="G75" s="43">
        <f>G76</f>
        <v>0</v>
      </c>
      <c r="H75" s="43">
        <f>H76</f>
        <v>0</v>
      </c>
      <c r="I75" s="43">
        <f t="shared" ref="I75:J75" si="22">I76</f>
        <v>0</v>
      </c>
      <c r="J75" s="43">
        <f t="shared" si="22"/>
        <v>0</v>
      </c>
      <c r="K75" s="113" t="e">
        <f t="shared" si="14"/>
        <v>#DIV/0!</v>
      </c>
      <c r="L75" s="113" t="e">
        <f t="shared" si="15"/>
        <v>#DIV/0!</v>
      </c>
    </row>
    <row r="76" spans="2:12" x14ac:dyDescent="0.25">
      <c r="B76" s="6"/>
      <c r="C76" s="19"/>
      <c r="D76" s="7"/>
      <c r="E76" s="7">
        <v>3241</v>
      </c>
      <c r="F76" s="7" t="s">
        <v>104</v>
      </c>
      <c r="G76" s="41"/>
      <c r="H76" s="41"/>
      <c r="I76" s="41"/>
      <c r="J76" s="42"/>
      <c r="K76" s="113" t="e">
        <f t="shared" si="14"/>
        <v>#DIV/0!</v>
      </c>
      <c r="L76" s="113" t="e">
        <f t="shared" si="15"/>
        <v>#DIV/0!</v>
      </c>
    </row>
    <row r="77" spans="2:12" s="29" customFormat="1" x14ac:dyDescent="0.25">
      <c r="B77" s="19"/>
      <c r="C77" s="19"/>
      <c r="D77" s="28">
        <v>329</v>
      </c>
      <c r="E77" s="28"/>
      <c r="F77" s="28" t="s">
        <v>105</v>
      </c>
      <c r="G77" s="43">
        <f>G78+G79+G80+G81+G82+G84+G83</f>
        <v>4508.99</v>
      </c>
      <c r="H77" s="43">
        <f>H78+H79+H80+H81+H82+H84+H83</f>
        <v>0</v>
      </c>
      <c r="I77" s="43">
        <f t="shared" ref="I77:J77" si="23">I78+I79+I80+I81+I82+I84+I83</f>
        <v>0</v>
      </c>
      <c r="J77" s="43">
        <f t="shared" si="23"/>
        <v>7422.59</v>
      </c>
      <c r="K77" s="113">
        <f t="shared" si="14"/>
        <v>164.61757511105591</v>
      </c>
      <c r="L77" s="113" t="e">
        <f t="shared" si="15"/>
        <v>#DIV/0!</v>
      </c>
    </row>
    <row r="78" spans="2:12" ht="25.5" x14ac:dyDescent="0.25">
      <c r="B78" s="6"/>
      <c r="C78" s="19"/>
      <c r="D78" s="7"/>
      <c r="E78" s="7">
        <v>3291</v>
      </c>
      <c r="F78" s="10" t="s">
        <v>106</v>
      </c>
      <c r="G78" s="41">
        <v>100</v>
      </c>
      <c r="H78" s="41"/>
      <c r="I78" s="41"/>
      <c r="J78" s="42">
        <v>100</v>
      </c>
      <c r="K78" s="113">
        <f t="shared" si="14"/>
        <v>100</v>
      </c>
      <c r="L78" s="113" t="e">
        <f t="shared" si="15"/>
        <v>#DIV/0!</v>
      </c>
    </row>
    <row r="79" spans="2:12" x14ac:dyDescent="0.25">
      <c r="B79" s="6"/>
      <c r="C79" s="19"/>
      <c r="D79" s="7"/>
      <c r="E79" s="7">
        <v>3292</v>
      </c>
      <c r="F79" s="7" t="s">
        <v>107</v>
      </c>
      <c r="G79" s="41">
        <v>215.72</v>
      </c>
      <c r="H79" s="41"/>
      <c r="I79" s="41"/>
      <c r="J79" s="42"/>
      <c r="K79" s="113">
        <f t="shared" si="14"/>
        <v>0</v>
      </c>
      <c r="L79" s="113" t="e">
        <f t="shared" si="15"/>
        <v>#DIV/0!</v>
      </c>
    </row>
    <row r="80" spans="2:12" x14ac:dyDescent="0.25">
      <c r="B80" s="6"/>
      <c r="C80" s="19"/>
      <c r="D80" s="7"/>
      <c r="E80" s="7">
        <v>3293</v>
      </c>
      <c r="F80" s="7" t="s">
        <v>108</v>
      </c>
      <c r="G80" s="41"/>
      <c r="H80" s="41"/>
      <c r="I80" s="41"/>
      <c r="J80" s="42"/>
      <c r="K80" s="113" t="e">
        <f t="shared" si="14"/>
        <v>#DIV/0!</v>
      </c>
      <c r="L80" s="113" t="e">
        <f t="shared" si="15"/>
        <v>#DIV/0!</v>
      </c>
    </row>
    <row r="81" spans="2:12" x14ac:dyDescent="0.25">
      <c r="B81" s="6"/>
      <c r="C81" s="19"/>
      <c r="D81" s="7"/>
      <c r="E81" s="7">
        <v>3294</v>
      </c>
      <c r="F81" s="7" t="s">
        <v>109</v>
      </c>
      <c r="G81" s="41">
        <v>53.09</v>
      </c>
      <c r="H81" s="41"/>
      <c r="I81" s="41"/>
      <c r="J81" s="42">
        <v>78.09</v>
      </c>
      <c r="K81" s="113">
        <f t="shared" si="14"/>
        <v>147.08984742889433</v>
      </c>
      <c r="L81" s="113" t="e">
        <f t="shared" si="15"/>
        <v>#DIV/0!</v>
      </c>
    </row>
    <row r="82" spans="2:12" x14ac:dyDescent="0.25">
      <c r="B82" s="6"/>
      <c r="C82" s="19"/>
      <c r="D82" s="7"/>
      <c r="E82" s="7">
        <v>3295</v>
      </c>
      <c r="F82" s="7" t="s">
        <v>110</v>
      </c>
      <c r="G82" s="41">
        <v>515.98</v>
      </c>
      <c r="H82" s="41"/>
      <c r="I82" s="41"/>
      <c r="J82" s="42">
        <v>1683.22</v>
      </c>
      <c r="K82" s="113">
        <f t="shared" si="14"/>
        <v>326.21807046784761</v>
      </c>
      <c r="L82" s="113" t="e">
        <f t="shared" si="15"/>
        <v>#DIV/0!</v>
      </c>
    </row>
    <row r="83" spans="2:12" x14ac:dyDescent="0.25">
      <c r="B83" s="6"/>
      <c r="C83" s="19"/>
      <c r="D83" s="7"/>
      <c r="E83" s="7">
        <v>3296</v>
      </c>
      <c r="F83" s="7" t="s">
        <v>203</v>
      </c>
      <c r="G83" s="41">
        <v>2454.85</v>
      </c>
      <c r="H83" s="41"/>
      <c r="I83" s="41"/>
      <c r="J83" s="42">
        <v>3827.44</v>
      </c>
      <c r="K83" s="113">
        <f t="shared" si="14"/>
        <v>155.91339593050492</v>
      </c>
      <c r="L83" s="113" t="e">
        <f t="shared" si="15"/>
        <v>#DIV/0!</v>
      </c>
    </row>
    <row r="84" spans="2:12" x14ac:dyDescent="0.25">
      <c r="B84" s="6"/>
      <c r="C84" s="19"/>
      <c r="D84" s="7"/>
      <c r="E84" s="7">
        <v>3299</v>
      </c>
      <c r="F84" s="7" t="s">
        <v>105</v>
      </c>
      <c r="G84" s="41">
        <v>1169.3499999999999</v>
      </c>
      <c r="H84" s="41"/>
      <c r="I84" s="41"/>
      <c r="J84" s="42">
        <v>1733.84</v>
      </c>
      <c r="K84" s="113">
        <f t="shared" si="14"/>
        <v>148.27382733997521</v>
      </c>
      <c r="L84" s="113" t="e">
        <f t="shared" si="15"/>
        <v>#DIV/0!</v>
      </c>
    </row>
    <row r="85" spans="2:12" s="29" customFormat="1" x14ac:dyDescent="0.25">
      <c r="B85" s="19"/>
      <c r="C85" s="19">
        <v>34</v>
      </c>
      <c r="D85" s="28"/>
      <c r="E85" s="28"/>
      <c r="F85" s="28" t="s">
        <v>111</v>
      </c>
      <c r="G85" s="43">
        <f>G86</f>
        <v>2079.12</v>
      </c>
      <c r="H85" s="43">
        <f>H86</f>
        <v>2100</v>
      </c>
      <c r="I85" s="43">
        <v>8780.23</v>
      </c>
      <c r="J85" s="43">
        <f t="shared" ref="J85" si="24">J86</f>
        <v>8649.25</v>
      </c>
      <c r="K85" s="113">
        <f t="shared" si="14"/>
        <v>416.0053291777291</v>
      </c>
      <c r="L85" s="113">
        <f t="shared" si="15"/>
        <v>98.508239533588537</v>
      </c>
    </row>
    <row r="86" spans="2:12" s="29" customFormat="1" x14ac:dyDescent="0.25">
      <c r="B86" s="19"/>
      <c r="C86" s="19"/>
      <c r="D86" s="28">
        <v>343</v>
      </c>
      <c r="E86" s="28"/>
      <c r="F86" s="28" t="s">
        <v>112</v>
      </c>
      <c r="G86" s="43">
        <f>G87+G88</f>
        <v>2079.12</v>
      </c>
      <c r="H86" s="43">
        <v>2100</v>
      </c>
      <c r="I86" s="43">
        <f t="shared" ref="I86:J86" si="25">I87+I88</f>
        <v>0</v>
      </c>
      <c r="J86" s="43">
        <f t="shared" si="25"/>
        <v>8649.25</v>
      </c>
      <c r="K86" s="113">
        <f t="shared" si="14"/>
        <v>416.0053291777291</v>
      </c>
      <c r="L86" s="113" t="e">
        <f t="shared" si="15"/>
        <v>#DIV/0!</v>
      </c>
    </row>
    <row r="87" spans="2:12" x14ac:dyDescent="0.25">
      <c r="B87" s="6"/>
      <c r="C87" s="19"/>
      <c r="D87" s="7"/>
      <c r="E87" s="7">
        <v>3431</v>
      </c>
      <c r="F87" s="7" t="s">
        <v>113</v>
      </c>
      <c r="G87" s="41">
        <v>428.25</v>
      </c>
      <c r="H87" s="41"/>
      <c r="I87" s="41"/>
      <c r="J87" s="42">
        <v>449.02</v>
      </c>
      <c r="K87" s="113">
        <f t="shared" si="14"/>
        <v>104.84997081144192</v>
      </c>
      <c r="L87" s="113" t="e">
        <f t="shared" si="15"/>
        <v>#DIV/0!</v>
      </c>
    </row>
    <row r="88" spans="2:12" x14ac:dyDescent="0.25">
      <c r="B88" s="6"/>
      <c r="C88" s="19"/>
      <c r="D88" s="7"/>
      <c r="E88" s="7">
        <v>3433</v>
      </c>
      <c r="F88" s="7" t="s">
        <v>114</v>
      </c>
      <c r="G88" s="41">
        <v>1650.87</v>
      </c>
      <c r="H88" s="41"/>
      <c r="I88" s="41"/>
      <c r="J88" s="42">
        <v>8200.23</v>
      </c>
      <c r="K88" s="113">
        <f t="shared" si="14"/>
        <v>496.72172854313186</v>
      </c>
      <c r="L88" s="113" t="e">
        <f t="shared" si="15"/>
        <v>#DIV/0!</v>
      </c>
    </row>
    <row r="89" spans="2:12" x14ac:dyDescent="0.25">
      <c r="B89" s="6"/>
      <c r="C89" s="19">
        <v>37</v>
      </c>
      <c r="D89" s="28"/>
      <c r="E89" s="28">
        <v>37</v>
      </c>
      <c r="F89" s="28" t="s">
        <v>212</v>
      </c>
      <c r="G89" s="43"/>
      <c r="H89" s="43">
        <v>10000</v>
      </c>
      <c r="I89" s="43">
        <v>11013.42</v>
      </c>
      <c r="J89" s="154">
        <v>11013.42</v>
      </c>
      <c r="K89" s="113"/>
      <c r="L89" s="113">
        <f t="shared" si="15"/>
        <v>100</v>
      </c>
    </row>
    <row r="90" spans="2:12" s="29" customFormat="1" x14ac:dyDescent="0.25">
      <c r="B90" s="19"/>
      <c r="C90" s="19">
        <v>38</v>
      </c>
      <c r="D90" s="28"/>
      <c r="E90" s="28"/>
      <c r="F90" s="28" t="s">
        <v>115</v>
      </c>
      <c r="G90" s="43">
        <f>G91</f>
        <v>244.2</v>
      </c>
      <c r="H90" s="43">
        <v>229.5</v>
      </c>
      <c r="I90" s="43">
        <v>229.5</v>
      </c>
      <c r="J90" s="43">
        <f t="shared" ref="I90:J91" si="26">J91</f>
        <v>229.5</v>
      </c>
      <c r="K90" s="113">
        <f t="shared" si="14"/>
        <v>93.980343980343989</v>
      </c>
      <c r="L90" s="113">
        <f t="shared" si="15"/>
        <v>100</v>
      </c>
    </row>
    <row r="91" spans="2:12" s="29" customFormat="1" x14ac:dyDescent="0.25">
      <c r="B91" s="19"/>
      <c r="C91" s="19"/>
      <c r="D91" s="28">
        <v>381</v>
      </c>
      <c r="E91" s="28"/>
      <c r="F91" s="28" t="s">
        <v>116</v>
      </c>
      <c r="G91" s="43">
        <f>G92</f>
        <v>244.2</v>
      </c>
      <c r="H91" s="43">
        <f>H92</f>
        <v>0</v>
      </c>
      <c r="I91" s="43">
        <f t="shared" si="26"/>
        <v>0</v>
      </c>
      <c r="J91" s="43">
        <f t="shared" si="26"/>
        <v>229.5</v>
      </c>
      <c r="K91" s="113">
        <f t="shared" si="14"/>
        <v>93.980343980343989</v>
      </c>
      <c r="L91" s="113" t="e">
        <f t="shared" si="15"/>
        <v>#DIV/0!</v>
      </c>
    </row>
    <row r="92" spans="2:12" x14ac:dyDescent="0.25">
      <c r="B92" s="6"/>
      <c r="C92" s="6"/>
      <c r="D92" s="7"/>
      <c r="E92" s="7">
        <v>3812</v>
      </c>
      <c r="F92" s="7" t="s">
        <v>194</v>
      </c>
      <c r="G92" s="41">
        <v>244.2</v>
      </c>
      <c r="H92" s="41"/>
      <c r="I92" s="41"/>
      <c r="J92" s="42">
        <v>229.5</v>
      </c>
      <c r="K92" s="113">
        <f t="shared" si="14"/>
        <v>93.980343980343989</v>
      </c>
      <c r="L92" s="113" t="e">
        <f t="shared" si="15"/>
        <v>#DIV/0!</v>
      </c>
    </row>
    <row r="93" spans="2:12" s="29" customFormat="1" x14ac:dyDescent="0.25">
      <c r="B93" s="8">
        <v>4</v>
      </c>
      <c r="C93" s="8"/>
      <c r="D93" s="8"/>
      <c r="E93" s="8"/>
      <c r="F93" s="17" t="s">
        <v>5</v>
      </c>
      <c r="G93" s="43">
        <f>G94</f>
        <v>6738.8</v>
      </c>
      <c r="H93" s="43">
        <f>H94</f>
        <v>13275.49</v>
      </c>
      <c r="I93" s="43">
        <f t="shared" ref="I93:J93" si="27">I94</f>
        <v>10131.23</v>
      </c>
      <c r="J93" s="43">
        <f t="shared" si="27"/>
        <v>7092.51</v>
      </c>
      <c r="K93" s="113">
        <f t="shared" si="14"/>
        <v>105.24885736332878</v>
      </c>
      <c r="L93" s="113">
        <f t="shared" si="15"/>
        <v>70.006405934916103</v>
      </c>
    </row>
    <row r="94" spans="2:12" s="29" customFormat="1" ht="25.5" x14ac:dyDescent="0.25">
      <c r="B94" s="5"/>
      <c r="C94" s="5">
        <v>42</v>
      </c>
      <c r="D94" s="5"/>
      <c r="E94" s="5"/>
      <c r="F94" s="17" t="s">
        <v>117</v>
      </c>
      <c r="G94" s="43">
        <f>G95+G98</f>
        <v>6738.8</v>
      </c>
      <c r="H94" s="43">
        <v>13275.49</v>
      </c>
      <c r="I94" s="43">
        <v>10131.23</v>
      </c>
      <c r="J94" s="43">
        <f t="shared" ref="J94" si="28">J95+J98</f>
        <v>7092.51</v>
      </c>
      <c r="K94" s="113">
        <f t="shared" si="14"/>
        <v>105.24885736332878</v>
      </c>
      <c r="L94" s="113">
        <f t="shared" si="15"/>
        <v>70.006405934916103</v>
      </c>
    </row>
    <row r="95" spans="2:12" s="29" customFormat="1" x14ac:dyDescent="0.25">
      <c r="B95" s="5"/>
      <c r="C95" s="5"/>
      <c r="D95" s="5">
        <v>422</v>
      </c>
      <c r="E95" s="5"/>
      <c r="F95" s="17" t="s">
        <v>118</v>
      </c>
      <c r="G95" s="43">
        <f>G96+G97</f>
        <v>1540.38</v>
      </c>
      <c r="H95" s="43">
        <f>H96+H97</f>
        <v>0</v>
      </c>
      <c r="I95" s="43">
        <f t="shared" ref="I95:J95" si="29">I96+I97</f>
        <v>0</v>
      </c>
      <c r="J95" s="43">
        <f t="shared" si="29"/>
        <v>0</v>
      </c>
      <c r="K95" s="113">
        <f t="shared" si="14"/>
        <v>0</v>
      </c>
      <c r="L95" s="113" t="e">
        <f t="shared" si="15"/>
        <v>#DIV/0!</v>
      </c>
    </row>
    <row r="96" spans="2:12" x14ac:dyDescent="0.25">
      <c r="B96" s="9"/>
      <c r="C96" s="9"/>
      <c r="D96" s="9"/>
      <c r="E96" s="9">
        <v>4221</v>
      </c>
      <c r="F96" s="18" t="s">
        <v>161</v>
      </c>
      <c r="G96" s="41">
        <v>1540.38</v>
      </c>
      <c r="H96" s="41"/>
      <c r="I96" s="44"/>
      <c r="J96" s="42"/>
      <c r="K96" s="113">
        <f t="shared" si="14"/>
        <v>0</v>
      </c>
      <c r="L96" s="113" t="e">
        <f t="shared" si="15"/>
        <v>#DIV/0!</v>
      </c>
    </row>
    <row r="97" spans="2:12" x14ac:dyDescent="0.25">
      <c r="B97" s="9"/>
      <c r="C97" s="9"/>
      <c r="D97" s="9"/>
      <c r="E97" s="9">
        <v>4227</v>
      </c>
      <c r="F97" s="18" t="s">
        <v>120</v>
      </c>
      <c r="G97" s="41"/>
      <c r="H97" s="41"/>
      <c r="I97" s="44"/>
      <c r="J97" s="42"/>
      <c r="K97" s="113" t="e">
        <f t="shared" si="14"/>
        <v>#DIV/0!</v>
      </c>
      <c r="L97" s="113" t="e">
        <f t="shared" si="15"/>
        <v>#DIV/0!</v>
      </c>
    </row>
    <row r="98" spans="2:12" s="47" customFormat="1" ht="25.5" x14ac:dyDescent="0.25">
      <c r="B98" s="5"/>
      <c r="C98" s="5"/>
      <c r="D98" s="45">
        <v>424</v>
      </c>
      <c r="E98" s="45"/>
      <c r="F98" s="45" t="s">
        <v>121</v>
      </c>
      <c r="G98" s="46">
        <f>G99</f>
        <v>5198.42</v>
      </c>
      <c r="H98" s="46">
        <f>H99</f>
        <v>0</v>
      </c>
      <c r="I98" s="46">
        <f t="shared" ref="I98:J98" si="30">I99</f>
        <v>0</v>
      </c>
      <c r="J98" s="46">
        <f t="shared" si="30"/>
        <v>7092.51</v>
      </c>
      <c r="K98" s="113">
        <f t="shared" si="14"/>
        <v>136.43587859388043</v>
      </c>
      <c r="L98" s="113" t="e">
        <f t="shared" si="15"/>
        <v>#DIV/0!</v>
      </c>
    </row>
    <row r="99" spans="2:12" x14ac:dyDescent="0.25">
      <c r="B99" s="9"/>
      <c r="C99" s="9"/>
      <c r="D99" s="6"/>
      <c r="E99" s="6">
        <v>4241</v>
      </c>
      <c r="F99" s="6" t="s">
        <v>122</v>
      </c>
      <c r="G99" s="41">
        <v>5198.42</v>
      </c>
      <c r="H99" s="41"/>
      <c r="I99" s="44"/>
      <c r="J99" s="42">
        <v>7092.51</v>
      </c>
      <c r="K99" s="113">
        <f t="shared" si="14"/>
        <v>136.43587859388043</v>
      </c>
      <c r="L99" s="113" t="e">
        <f t="shared" si="15"/>
        <v>#DIV/0!</v>
      </c>
    </row>
  </sheetData>
  <mergeCells count="7">
    <mergeCell ref="B8:F8"/>
    <mergeCell ref="B9:F9"/>
    <mergeCell ref="B38:F38"/>
    <mergeCell ref="B39:F39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56"/>
  <sheetViews>
    <sheetView topLeftCell="A13" zoomScale="98" zoomScaleNormal="98" workbookViewId="0">
      <selection activeCell="J40" sqref="J4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"/>
      <c r="C1" s="1"/>
      <c r="D1" s="1"/>
      <c r="E1" s="1"/>
      <c r="F1" s="2"/>
      <c r="G1" s="2"/>
      <c r="H1" s="2"/>
    </row>
    <row r="2" spans="2:8" ht="15.75" customHeight="1" x14ac:dyDescent="0.25">
      <c r="B2" s="188" t="s">
        <v>33</v>
      </c>
      <c r="C2" s="188"/>
      <c r="D2" s="188"/>
      <c r="E2" s="188"/>
      <c r="F2" s="188"/>
      <c r="G2" s="188"/>
      <c r="H2" s="188"/>
    </row>
    <row r="3" spans="2:8" ht="18" x14ac:dyDescent="0.25">
      <c r="B3" s="1"/>
      <c r="C3" s="1"/>
      <c r="D3" s="1"/>
      <c r="E3" s="1"/>
      <c r="F3" s="2"/>
      <c r="G3" s="2"/>
      <c r="H3" s="2"/>
    </row>
    <row r="4" spans="2:8" ht="25.5" x14ac:dyDescent="0.25">
      <c r="B4" s="33" t="s">
        <v>6</v>
      </c>
      <c r="C4" s="33" t="s">
        <v>197</v>
      </c>
      <c r="D4" s="33" t="s">
        <v>207</v>
      </c>
      <c r="E4" s="33" t="s">
        <v>208</v>
      </c>
      <c r="F4" s="33" t="s">
        <v>209</v>
      </c>
      <c r="G4" s="33" t="s">
        <v>15</v>
      </c>
      <c r="H4" s="33" t="s">
        <v>45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17</v>
      </c>
      <c r="H5" s="33" t="s">
        <v>18</v>
      </c>
    </row>
    <row r="6" spans="2:8" s="56" customFormat="1" x14ac:dyDescent="0.25">
      <c r="B6" s="51" t="s">
        <v>32</v>
      </c>
      <c r="C6" s="55">
        <f>C7+C11+C15+C20+C28</f>
        <v>904580.00000000012</v>
      </c>
      <c r="D6" s="55">
        <f>D7+D11+D15+D20</f>
        <v>1101933.97</v>
      </c>
      <c r="E6" s="55">
        <f>E7+E11+E15+E20</f>
        <v>1117994.73</v>
      </c>
      <c r="F6" s="55">
        <f>F7+F11+F15+F20</f>
        <v>1110975.7</v>
      </c>
      <c r="G6" s="119">
        <f>E6/D6*100</f>
        <v>101.4575065691096</v>
      </c>
      <c r="H6" s="119">
        <f>F6/E6*100</f>
        <v>99.372176825914011</v>
      </c>
    </row>
    <row r="7" spans="2:8" s="53" customFormat="1" x14ac:dyDescent="0.25">
      <c r="B7" s="52" t="s">
        <v>123</v>
      </c>
      <c r="C7" s="54">
        <f>C8</f>
        <v>7104.54</v>
      </c>
      <c r="D7" s="54">
        <f t="shared" ref="D7:F8" si="0">D8</f>
        <v>15011.49</v>
      </c>
      <c r="E7" s="54">
        <f t="shared" si="0"/>
        <v>61769.119999999995</v>
      </c>
      <c r="F7" s="54">
        <f>F8+F10</f>
        <v>56662.04</v>
      </c>
      <c r="G7" s="120">
        <f t="shared" ref="G7:G55" si="1">E7/D7*100</f>
        <v>411.47894046493718</v>
      </c>
      <c r="H7" s="120">
        <f t="shared" ref="H7:H55" si="2">F7/E7*100</f>
        <v>91.731985173173911</v>
      </c>
    </row>
    <row r="8" spans="2:8" s="29" customFormat="1" x14ac:dyDescent="0.25">
      <c r="B8" s="48" t="s">
        <v>124</v>
      </c>
      <c r="C8" s="46">
        <f>C9</f>
        <v>7104.54</v>
      </c>
      <c r="D8" s="46">
        <f t="shared" si="0"/>
        <v>15011.49</v>
      </c>
      <c r="E8" s="46">
        <f>E9+E10</f>
        <v>61769.119999999995</v>
      </c>
      <c r="F8" s="46">
        <f t="shared" si="0"/>
        <v>11101.76</v>
      </c>
      <c r="G8" s="121">
        <f t="shared" si="1"/>
        <v>411.47894046493718</v>
      </c>
      <c r="H8" s="121">
        <f t="shared" si="2"/>
        <v>17.972993625293675</v>
      </c>
    </row>
    <row r="9" spans="2:8" x14ac:dyDescent="0.25">
      <c r="B9" s="25" t="s">
        <v>125</v>
      </c>
      <c r="C9" s="44">
        <v>7104.54</v>
      </c>
      <c r="D9" s="44">
        <v>15011.49</v>
      </c>
      <c r="E9" s="44">
        <v>16208.84</v>
      </c>
      <c r="F9" s="57">
        <v>11101.76</v>
      </c>
      <c r="G9" s="121">
        <f t="shared" si="1"/>
        <v>107.97622354609702</v>
      </c>
      <c r="H9" s="121">
        <f t="shared" si="2"/>
        <v>68.492008064735046</v>
      </c>
    </row>
    <row r="10" spans="2:8" x14ac:dyDescent="0.25">
      <c r="B10" s="25" t="s">
        <v>237</v>
      </c>
      <c r="C10" s="44"/>
      <c r="D10" s="44"/>
      <c r="E10" s="44">
        <v>45560.28</v>
      </c>
      <c r="F10" s="57">
        <v>45560.28</v>
      </c>
      <c r="G10" s="121" t="e">
        <f t="shared" si="1"/>
        <v>#DIV/0!</v>
      </c>
      <c r="H10" s="121"/>
    </row>
    <row r="11" spans="2:8" s="53" customFormat="1" x14ac:dyDescent="0.25">
      <c r="B11" s="52" t="s">
        <v>126</v>
      </c>
      <c r="C11" s="54">
        <f>C12</f>
        <v>278.74</v>
      </c>
      <c r="D11" s="54">
        <f t="shared" ref="D11:F11" si="3">D12</f>
        <v>398.7</v>
      </c>
      <c r="E11" s="54">
        <f t="shared" si="3"/>
        <v>239.42</v>
      </c>
      <c r="F11" s="54">
        <f t="shared" si="3"/>
        <v>238.95</v>
      </c>
      <c r="G11" s="120">
        <f t="shared" si="1"/>
        <v>60.050163029847006</v>
      </c>
      <c r="H11" s="120">
        <f t="shared" si="2"/>
        <v>99.803692256286027</v>
      </c>
    </row>
    <row r="12" spans="2:8" s="29" customFormat="1" x14ac:dyDescent="0.25">
      <c r="B12" s="50" t="s">
        <v>127</v>
      </c>
      <c r="C12" s="46">
        <f>C13+C14</f>
        <v>278.74</v>
      </c>
      <c r="D12" s="46">
        <f t="shared" ref="D12:F12" si="4">D13+D14</f>
        <v>398.7</v>
      </c>
      <c r="E12" s="46">
        <f t="shared" si="4"/>
        <v>239.42</v>
      </c>
      <c r="F12" s="46">
        <f t="shared" si="4"/>
        <v>238.95</v>
      </c>
      <c r="G12" s="121">
        <f t="shared" si="1"/>
        <v>60.050163029847006</v>
      </c>
      <c r="H12" s="121">
        <f t="shared" si="2"/>
        <v>99.803692256286027</v>
      </c>
    </row>
    <row r="13" spans="2:8" x14ac:dyDescent="0.25">
      <c r="B13" s="49" t="s">
        <v>128</v>
      </c>
      <c r="C13" s="44">
        <v>278.74</v>
      </c>
      <c r="D13" s="44">
        <v>398.7</v>
      </c>
      <c r="E13" s="44">
        <v>239.42</v>
      </c>
      <c r="F13" s="57">
        <v>238.95</v>
      </c>
      <c r="G13" s="121">
        <f t="shared" si="1"/>
        <v>60.050163029847006</v>
      </c>
      <c r="H13" s="121">
        <f t="shared" si="2"/>
        <v>99.803692256286027</v>
      </c>
    </row>
    <row r="14" spans="2:8" ht="25.5" x14ac:dyDescent="0.25">
      <c r="B14" s="49" t="s">
        <v>141</v>
      </c>
      <c r="C14" s="44"/>
      <c r="D14" s="44"/>
      <c r="E14" s="44"/>
      <c r="F14" s="57"/>
      <c r="G14" s="121" t="e">
        <f t="shared" si="1"/>
        <v>#DIV/0!</v>
      </c>
      <c r="H14" s="121" t="e">
        <f t="shared" si="2"/>
        <v>#DIV/0!</v>
      </c>
    </row>
    <row r="15" spans="2:8" s="53" customFormat="1" x14ac:dyDescent="0.25">
      <c r="B15" s="52" t="s">
        <v>129</v>
      </c>
      <c r="C15" s="54">
        <f>C16+C18</f>
        <v>85771.48</v>
      </c>
      <c r="D15" s="54">
        <f t="shared" ref="D15:F15" si="5">D16+D18</f>
        <v>92564.97</v>
      </c>
      <c r="E15" s="54">
        <f t="shared" si="5"/>
        <v>88849.35</v>
      </c>
      <c r="F15" s="54">
        <f t="shared" si="5"/>
        <v>104729.4</v>
      </c>
      <c r="G15" s="120">
        <f t="shared" si="1"/>
        <v>95.985932907448685</v>
      </c>
      <c r="H15" s="120">
        <f t="shared" si="2"/>
        <v>117.87300638665334</v>
      </c>
    </row>
    <row r="16" spans="2:8" s="29" customFormat="1" ht="25.5" x14ac:dyDescent="0.25">
      <c r="B16" s="50" t="s">
        <v>130</v>
      </c>
      <c r="C16" s="46">
        <f>C17</f>
        <v>85620.83</v>
      </c>
      <c r="D16" s="46">
        <f t="shared" ref="D16:F16" si="6">D17</f>
        <v>92564.97</v>
      </c>
      <c r="E16" s="46">
        <f t="shared" si="6"/>
        <v>88849.35</v>
      </c>
      <c r="F16" s="46">
        <f t="shared" si="6"/>
        <v>104729.4</v>
      </c>
      <c r="G16" s="121">
        <f t="shared" si="1"/>
        <v>95.985932907448685</v>
      </c>
      <c r="H16" s="121">
        <f t="shared" si="2"/>
        <v>117.87300638665334</v>
      </c>
    </row>
    <row r="17" spans="2:8" ht="25.5" x14ac:dyDescent="0.25">
      <c r="B17" s="9" t="s">
        <v>133</v>
      </c>
      <c r="C17" s="44">
        <v>85620.83</v>
      </c>
      <c r="D17" s="44">
        <v>92564.97</v>
      </c>
      <c r="E17" s="44">
        <v>88849.35</v>
      </c>
      <c r="F17" s="57">
        <v>104729.4</v>
      </c>
      <c r="G17" s="121">
        <f t="shared" si="1"/>
        <v>95.985932907448685</v>
      </c>
      <c r="H17" s="121">
        <f t="shared" si="2"/>
        <v>117.87300638665334</v>
      </c>
    </row>
    <row r="18" spans="2:8" s="29" customFormat="1" x14ac:dyDescent="0.25">
      <c r="B18" s="5" t="s">
        <v>131</v>
      </c>
      <c r="C18" s="46">
        <f>C19</f>
        <v>150.65</v>
      </c>
      <c r="D18" s="46">
        <f t="shared" ref="D18:F18" si="7">D19</f>
        <v>0</v>
      </c>
      <c r="E18" s="46">
        <f t="shared" si="7"/>
        <v>0</v>
      </c>
      <c r="F18" s="46">
        <f t="shared" si="7"/>
        <v>0</v>
      </c>
      <c r="G18" s="121" t="e">
        <f t="shared" si="1"/>
        <v>#DIV/0!</v>
      </c>
      <c r="H18" s="121" t="e">
        <f t="shared" si="2"/>
        <v>#DIV/0!</v>
      </c>
    </row>
    <row r="19" spans="2:8" x14ac:dyDescent="0.25">
      <c r="B19" s="24" t="s">
        <v>132</v>
      </c>
      <c r="C19" s="44">
        <v>150.65</v>
      </c>
      <c r="D19" s="44"/>
      <c r="E19" s="44"/>
      <c r="F19" s="57"/>
      <c r="G19" s="121" t="e">
        <f t="shared" si="1"/>
        <v>#DIV/0!</v>
      </c>
      <c r="H19" s="121" t="e">
        <f t="shared" si="2"/>
        <v>#DIV/0!</v>
      </c>
    </row>
    <row r="20" spans="2:8" s="53" customFormat="1" x14ac:dyDescent="0.25">
      <c r="B20" s="52" t="s">
        <v>134</v>
      </c>
      <c r="C20" s="54">
        <f>C21+C23+C26</f>
        <v>811321.34000000008</v>
      </c>
      <c r="D20" s="54">
        <f t="shared" ref="D20:F20" si="8">D21+D23+D26</f>
        <v>993958.81</v>
      </c>
      <c r="E20" s="54">
        <f t="shared" si="8"/>
        <v>967136.84</v>
      </c>
      <c r="F20" s="54">
        <f t="shared" si="8"/>
        <v>949345.30999999994</v>
      </c>
      <c r="G20" s="120">
        <f t="shared" si="1"/>
        <v>97.301500853943821</v>
      </c>
      <c r="H20" s="120">
        <f t="shared" si="2"/>
        <v>98.160391656676012</v>
      </c>
    </row>
    <row r="21" spans="2:8" s="29" customFormat="1" x14ac:dyDescent="0.25">
      <c r="B21" s="50" t="s">
        <v>135</v>
      </c>
      <c r="C21" s="46">
        <f>C22</f>
        <v>1238.25</v>
      </c>
      <c r="D21" s="46">
        <f t="shared" ref="D21:F21" si="9">D22</f>
        <v>321.70999999999998</v>
      </c>
      <c r="E21" s="46">
        <f t="shared" si="9"/>
        <v>849.92</v>
      </c>
      <c r="F21" s="46">
        <f t="shared" si="9"/>
        <v>1481.04</v>
      </c>
      <c r="G21" s="121">
        <f t="shared" si="1"/>
        <v>264.18824407074692</v>
      </c>
      <c r="H21" s="121">
        <f t="shared" si="2"/>
        <v>174.25640060240963</v>
      </c>
    </row>
    <row r="22" spans="2:8" x14ac:dyDescent="0.25">
      <c r="B22" s="49" t="s">
        <v>136</v>
      </c>
      <c r="C22" s="44">
        <v>1238.25</v>
      </c>
      <c r="D22" s="44">
        <v>321.70999999999998</v>
      </c>
      <c r="E22" s="44">
        <v>849.92</v>
      </c>
      <c r="F22" s="57">
        <v>1481.04</v>
      </c>
      <c r="G22" s="121">
        <f t="shared" si="1"/>
        <v>264.18824407074692</v>
      </c>
      <c r="H22" s="121">
        <f t="shared" si="2"/>
        <v>174.25640060240963</v>
      </c>
    </row>
    <row r="23" spans="2:8" s="29" customFormat="1" x14ac:dyDescent="0.25">
      <c r="B23" s="50" t="s">
        <v>137</v>
      </c>
      <c r="C23" s="46">
        <f>C24</f>
        <v>6767.43</v>
      </c>
      <c r="D23" s="46">
        <f t="shared" ref="D23:F23" si="10">D24</f>
        <v>4418.8</v>
      </c>
      <c r="E23" s="46">
        <f>E24+E25</f>
        <v>10001.58</v>
      </c>
      <c r="F23" s="46">
        <f t="shared" si="10"/>
        <v>8392.5300000000007</v>
      </c>
      <c r="G23" s="121">
        <f t="shared" si="1"/>
        <v>226.34154068978</v>
      </c>
      <c r="H23" s="121">
        <f t="shared" si="2"/>
        <v>83.91204189738022</v>
      </c>
    </row>
    <row r="24" spans="2:8" x14ac:dyDescent="0.25">
      <c r="B24" s="49" t="s">
        <v>138</v>
      </c>
      <c r="C24" s="44">
        <v>6767.43</v>
      </c>
      <c r="D24" s="44">
        <v>4418.8</v>
      </c>
      <c r="E24" s="44">
        <v>6720.2</v>
      </c>
      <c r="F24" s="57">
        <v>8392.5300000000007</v>
      </c>
      <c r="G24" s="121">
        <f t="shared" si="1"/>
        <v>152.08201321625779</v>
      </c>
      <c r="H24" s="121">
        <f t="shared" si="2"/>
        <v>124.88512246659327</v>
      </c>
    </row>
    <row r="25" spans="2:8" x14ac:dyDescent="0.25">
      <c r="B25" s="49" t="s">
        <v>244</v>
      </c>
      <c r="C25" s="44"/>
      <c r="D25" s="44"/>
      <c r="E25" s="44">
        <v>3281.38</v>
      </c>
      <c r="F25" s="57"/>
      <c r="G25" s="121" t="e">
        <f t="shared" si="1"/>
        <v>#DIV/0!</v>
      </c>
      <c r="H25" s="121"/>
    </row>
    <row r="26" spans="2:8" s="29" customFormat="1" ht="25.5" x14ac:dyDescent="0.25">
      <c r="B26" s="50" t="s">
        <v>140</v>
      </c>
      <c r="C26" s="46">
        <f>C27</f>
        <v>803315.66</v>
      </c>
      <c r="D26" s="46">
        <f t="shared" ref="D26:F26" si="11">D27</f>
        <v>989218.3</v>
      </c>
      <c r="E26" s="46">
        <f t="shared" si="11"/>
        <v>956285.34</v>
      </c>
      <c r="F26" s="46">
        <f t="shared" si="11"/>
        <v>939471.74</v>
      </c>
      <c r="G26" s="121">
        <f t="shared" si="1"/>
        <v>96.67080966860398</v>
      </c>
      <c r="H26" s="121">
        <f t="shared" si="2"/>
        <v>98.241780010974551</v>
      </c>
    </row>
    <row r="27" spans="2:8" x14ac:dyDescent="0.25">
      <c r="B27" s="49" t="s">
        <v>139</v>
      </c>
      <c r="C27" s="44">
        <v>803315.66</v>
      </c>
      <c r="D27" s="44">
        <v>989218.3</v>
      </c>
      <c r="E27" s="44">
        <v>956285.34</v>
      </c>
      <c r="F27" s="57">
        <v>939471.74</v>
      </c>
      <c r="G27" s="121">
        <f t="shared" si="1"/>
        <v>96.67080966860398</v>
      </c>
      <c r="H27" s="121">
        <f t="shared" si="2"/>
        <v>98.241780010974551</v>
      </c>
    </row>
    <row r="28" spans="2:8" x14ac:dyDescent="0.25">
      <c r="B28" s="169" t="s">
        <v>246</v>
      </c>
      <c r="C28" s="54">
        <v>103.9</v>
      </c>
      <c r="D28" s="54"/>
      <c r="E28" s="54"/>
      <c r="F28" s="170"/>
      <c r="G28" s="120"/>
      <c r="H28" s="120"/>
    </row>
    <row r="29" spans="2:8" s="56" customFormat="1" ht="15.75" customHeight="1" x14ac:dyDescent="0.25">
      <c r="B29" s="51" t="s">
        <v>31</v>
      </c>
      <c r="C29" s="55">
        <f>C30+C34+C38+C44+C52+C54</f>
        <v>909890.07000000007</v>
      </c>
      <c r="D29" s="55">
        <f t="shared" ref="D29:F29" si="12">D30+D34+D38+D44+D52+D54</f>
        <v>1103896.93</v>
      </c>
      <c r="E29" s="55">
        <f t="shared" si="12"/>
        <v>1119957.69</v>
      </c>
      <c r="F29" s="55">
        <f t="shared" si="12"/>
        <v>1111095.67</v>
      </c>
      <c r="G29" s="119">
        <f t="shared" si="1"/>
        <v>101.45491481709257</v>
      </c>
      <c r="H29" s="119">
        <f t="shared" si="2"/>
        <v>99.208718322207332</v>
      </c>
    </row>
    <row r="30" spans="2:8" s="53" customFormat="1" ht="15.75" customHeight="1" x14ac:dyDescent="0.25">
      <c r="B30" s="52" t="s">
        <v>123</v>
      </c>
      <c r="C30" s="54">
        <f>C31</f>
        <v>10588.16</v>
      </c>
      <c r="D30" s="54">
        <f t="shared" ref="D30:F30" si="13">D31</f>
        <v>11730.11</v>
      </c>
      <c r="E30" s="54">
        <f t="shared" si="13"/>
        <v>61769.119999999995</v>
      </c>
      <c r="F30" s="54">
        <f t="shared" si="13"/>
        <v>60917.93</v>
      </c>
      <c r="G30" s="120">
        <f t="shared" si="1"/>
        <v>526.58602519498959</v>
      </c>
      <c r="H30" s="120">
        <f t="shared" si="2"/>
        <v>98.621981339543126</v>
      </c>
    </row>
    <row r="31" spans="2:8" s="29" customFormat="1" x14ac:dyDescent="0.25">
      <c r="B31" s="48" t="s">
        <v>124</v>
      </c>
      <c r="C31" s="46">
        <f>C32+C33</f>
        <v>10588.16</v>
      </c>
      <c r="D31" s="46">
        <f t="shared" ref="D31:F31" si="14">D32+D33</f>
        <v>11730.11</v>
      </c>
      <c r="E31" s="46">
        <f t="shared" si="14"/>
        <v>61769.119999999995</v>
      </c>
      <c r="F31" s="46">
        <f t="shared" si="14"/>
        <v>60917.93</v>
      </c>
      <c r="G31" s="121">
        <f t="shared" si="1"/>
        <v>526.58602519498959</v>
      </c>
      <c r="H31" s="121">
        <f t="shared" si="2"/>
        <v>98.621981339543126</v>
      </c>
    </row>
    <row r="32" spans="2:8" x14ac:dyDescent="0.25">
      <c r="B32" s="25" t="s">
        <v>125</v>
      </c>
      <c r="C32" s="44">
        <v>10588.16</v>
      </c>
      <c r="D32" s="44">
        <v>11630.11</v>
      </c>
      <c r="E32" s="44">
        <v>16208.84</v>
      </c>
      <c r="F32" s="57">
        <v>15357.65</v>
      </c>
      <c r="G32" s="121">
        <f t="shared" si="1"/>
        <v>139.3696190319782</v>
      </c>
      <c r="H32" s="121">
        <f t="shared" si="2"/>
        <v>94.748606316059622</v>
      </c>
    </row>
    <row r="33" spans="2:8" x14ac:dyDescent="0.25">
      <c r="B33" s="25" t="s">
        <v>237</v>
      </c>
      <c r="C33" s="44"/>
      <c r="D33" s="44">
        <v>100</v>
      </c>
      <c r="E33" s="44">
        <v>45560.28</v>
      </c>
      <c r="F33" s="57">
        <v>45560.28</v>
      </c>
      <c r="G33" s="121">
        <f t="shared" si="1"/>
        <v>45560.28</v>
      </c>
      <c r="H33" s="121"/>
    </row>
    <row r="34" spans="2:8" s="53" customFormat="1" x14ac:dyDescent="0.25">
      <c r="B34" s="52" t="s">
        <v>126</v>
      </c>
      <c r="C34" s="54">
        <f>C35</f>
        <v>158.1</v>
      </c>
      <c r="D34" s="54">
        <f t="shared" ref="D34:F34" si="15">D35</f>
        <v>1085.74</v>
      </c>
      <c r="E34" s="54">
        <f t="shared" si="15"/>
        <v>926.45999999999992</v>
      </c>
      <c r="F34" s="54">
        <f t="shared" si="15"/>
        <v>98.23</v>
      </c>
      <c r="G34" s="120">
        <f>E34/D34*100</f>
        <v>85.329821135815195</v>
      </c>
      <c r="H34" s="120">
        <f t="shared" si="2"/>
        <v>10.60272434859573</v>
      </c>
    </row>
    <row r="35" spans="2:8" s="29" customFormat="1" x14ac:dyDescent="0.25">
      <c r="B35" s="50" t="s">
        <v>127</v>
      </c>
      <c r="C35" s="46">
        <f>C36+C37</f>
        <v>158.1</v>
      </c>
      <c r="D35" s="46">
        <f t="shared" ref="D35:F35" si="16">D36+D37</f>
        <v>1085.74</v>
      </c>
      <c r="E35" s="46">
        <f t="shared" si="16"/>
        <v>926.45999999999992</v>
      </c>
      <c r="F35" s="46">
        <f t="shared" si="16"/>
        <v>98.23</v>
      </c>
      <c r="G35" s="121">
        <f t="shared" si="1"/>
        <v>85.329821135815195</v>
      </c>
      <c r="H35" s="121">
        <f t="shared" si="2"/>
        <v>10.60272434859573</v>
      </c>
    </row>
    <row r="36" spans="2:8" x14ac:dyDescent="0.25">
      <c r="B36" s="49" t="s">
        <v>128</v>
      </c>
      <c r="C36" s="44"/>
      <c r="D36" s="44">
        <v>398.7</v>
      </c>
      <c r="E36" s="44">
        <v>239.42</v>
      </c>
      <c r="F36" s="57"/>
      <c r="G36" s="121">
        <f t="shared" si="1"/>
        <v>60.050163029847006</v>
      </c>
      <c r="H36" s="121">
        <f t="shared" si="2"/>
        <v>0</v>
      </c>
    </row>
    <row r="37" spans="2:8" ht="25.5" x14ac:dyDescent="0.25">
      <c r="B37" s="49" t="s">
        <v>141</v>
      </c>
      <c r="C37" s="44">
        <v>158.1</v>
      </c>
      <c r="D37" s="44">
        <v>687.04</v>
      </c>
      <c r="E37" s="44">
        <v>687.04</v>
      </c>
      <c r="F37" s="57">
        <v>98.23</v>
      </c>
      <c r="G37" s="121">
        <f t="shared" si="1"/>
        <v>100</v>
      </c>
      <c r="H37" s="121">
        <f t="shared" si="2"/>
        <v>14.297566371681416</v>
      </c>
    </row>
    <row r="38" spans="2:8" s="53" customFormat="1" x14ac:dyDescent="0.25">
      <c r="B38" s="52" t="s">
        <v>129</v>
      </c>
      <c r="C38" s="54">
        <f>C39+C41</f>
        <v>83824.61</v>
      </c>
      <c r="D38" s="54">
        <f t="shared" ref="D38:F38" si="17">D39+D41</f>
        <v>93022.88</v>
      </c>
      <c r="E38" s="54">
        <f t="shared" si="17"/>
        <v>89307.260000000009</v>
      </c>
      <c r="F38" s="54">
        <f t="shared" si="17"/>
        <v>88817.59</v>
      </c>
      <c r="G38" s="120">
        <f t="shared" si="1"/>
        <v>96.005692362997152</v>
      </c>
      <c r="H38" s="120">
        <f t="shared" si="2"/>
        <v>99.451701910908469</v>
      </c>
    </row>
    <row r="39" spans="2:8" s="29" customFormat="1" ht="25.5" x14ac:dyDescent="0.25">
      <c r="B39" s="50" t="s">
        <v>130</v>
      </c>
      <c r="C39" s="46">
        <f>C40</f>
        <v>83824.61</v>
      </c>
      <c r="D39" s="46">
        <f t="shared" ref="D39:F39" si="18">D40</f>
        <v>92564.97</v>
      </c>
      <c r="E39" s="46">
        <f t="shared" si="18"/>
        <v>88849.35</v>
      </c>
      <c r="F39" s="46">
        <f t="shared" si="18"/>
        <v>88817.59</v>
      </c>
      <c r="G39" s="121">
        <f t="shared" si="1"/>
        <v>95.985932907448685</v>
      </c>
      <c r="H39" s="121">
        <f t="shared" si="2"/>
        <v>99.964254099776753</v>
      </c>
    </row>
    <row r="40" spans="2:8" ht="25.5" x14ac:dyDescent="0.25">
      <c r="B40" s="9" t="s">
        <v>133</v>
      </c>
      <c r="C40" s="44">
        <v>83824.61</v>
      </c>
      <c r="D40" s="44">
        <v>92564.97</v>
      </c>
      <c r="E40" s="44">
        <v>88849.35</v>
      </c>
      <c r="F40" s="57">
        <v>88817.59</v>
      </c>
      <c r="G40" s="121">
        <f t="shared" si="1"/>
        <v>95.985932907448685</v>
      </c>
      <c r="H40" s="121">
        <f t="shared" si="2"/>
        <v>99.964254099776753</v>
      </c>
    </row>
    <row r="41" spans="2:8" s="29" customFormat="1" x14ac:dyDescent="0.25">
      <c r="B41" s="5" t="s">
        <v>131</v>
      </c>
      <c r="C41" s="46">
        <f>C42</f>
        <v>0</v>
      </c>
      <c r="D41" s="46">
        <f>D42+D43</f>
        <v>457.91</v>
      </c>
      <c r="E41" s="46">
        <f>E42+E43</f>
        <v>457.91</v>
      </c>
      <c r="F41" s="46">
        <f t="shared" ref="F41" si="19">F42</f>
        <v>0</v>
      </c>
      <c r="G41" s="121">
        <f t="shared" si="1"/>
        <v>100</v>
      </c>
      <c r="H41" s="121">
        <f t="shared" si="2"/>
        <v>0</v>
      </c>
    </row>
    <row r="42" spans="2:8" x14ac:dyDescent="0.25">
      <c r="B42" s="24" t="s">
        <v>132</v>
      </c>
      <c r="C42" s="44"/>
      <c r="D42" s="44"/>
      <c r="E42" s="44"/>
      <c r="F42" s="57"/>
      <c r="G42" s="121" t="e">
        <f t="shared" si="1"/>
        <v>#DIV/0!</v>
      </c>
      <c r="H42" s="121" t="e">
        <f t="shared" si="2"/>
        <v>#DIV/0!</v>
      </c>
    </row>
    <row r="43" spans="2:8" ht="25.5" x14ac:dyDescent="0.25">
      <c r="B43" s="24" t="s">
        <v>238</v>
      </c>
      <c r="C43" s="44"/>
      <c r="D43" s="44">
        <v>457.91</v>
      </c>
      <c r="E43" s="44">
        <v>457.91</v>
      </c>
      <c r="F43" s="57"/>
      <c r="G43" s="121">
        <f t="shared" si="1"/>
        <v>100</v>
      </c>
      <c r="H43" s="121"/>
    </row>
    <row r="44" spans="2:8" s="53" customFormat="1" x14ac:dyDescent="0.25">
      <c r="B44" s="52" t="s">
        <v>134</v>
      </c>
      <c r="C44" s="54">
        <f>C45+C47+C50</f>
        <v>813778.82000000007</v>
      </c>
      <c r="D44" s="54">
        <f t="shared" ref="D44:F44" si="20">D45+D47+D50</f>
        <v>994782.71</v>
      </c>
      <c r="E44" s="54">
        <f t="shared" si="20"/>
        <v>964679.36</v>
      </c>
      <c r="F44" s="54">
        <f t="shared" si="20"/>
        <v>961261.91999999993</v>
      </c>
      <c r="G44" s="120">
        <f t="shared" si="1"/>
        <v>96.973876837887545</v>
      </c>
      <c r="H44" s="120">
        <f t="shared" si="2"/>
        <v>99.645743431268187</v>
      </c>
    </row>
    <row r="45" spans="2:8" s="29" customFormat="1" x14ac:dyDescent="0.25">
      <c r="B45" s="50" t="s">
        <v>135</v>
      </c>
      <c r="C45" s="46">
        <f>C46</f>
        <v>44</v>
      </c>
      <c r="D45" s="46">
        <f t="shared" ref="D45:F45" si="21">D46</f>
        <v>321.70999999999998</v>
      </c>
      <c r="E45" s="46">
        <f t="shared" si="21"/>
        <v>849.92</v>
      </c>
      <c r="F45" s="46">
        <f t="shared" si="21"/>
        <v>731.64</v>
      </c>
      <c r="G45" s="121">
        <f t="shared" si="1"/>
        <v>264.18824407074692</v>
      </c>
      <c r="H45" s="121">
        <f t="shared" si="2"/>
        <v>86.083396084337352</v>
      </c>
    </row>
    <row r="46" spans="2:8" x14ac:dyDescent="0.25">
      <c r="B46" s="49" t="s">
        <v>136</v>
      </c>
      <c r="C46" s="44">
        <v>44</v>
      </c>
      <c r="D46" s="44">
        <v>321.70999999999998</v>
      </c>
      <c r="E46" s="44">
        <v>849.92</v>
      </c>
      <c r="F46" s="57">
        <v>731.64</v>
      </c>
      <c r="G46" s="121">
        <f t="shared" si="1"/>
        <v>264.18824407074692</v>
      </c>
      <c r="H46" s="121">
        <f t="shared" si="2"/>
        <v>86.083396084337352</v>
      </c>
    </row>
    <row r="47" spans="2:8" s="29" customFormat="1" x14ac:dyDescent="0.25">
      <c r="B47" s="50" t="s">
        <v>137</v>
      </c>
      <c r="C47" s="46">
        <f>C48+C49</f>
        <v>7961.68</v>
      </c>
      <c r="D47" s="46">
        <f t="shared" ref="D47:F47" si="22">D48+D49</f>
        <v>7700.18</v>
      </c>
      <c r="E47" s="46">
        <f t="shared" si="22"/>
        <v>10001.58</v>
      </c>
      <c r="F47" s="46">
        <f t="shared" si="22"/>
        <v>9331.3100000000013</v>
      </c>
      <c r="G47" s="121">
        <f t="shared" si="1"/>
        <v>129.88761301683854</v>
      </c>
      <c r="H47" s="121">
        <f t="shared" si="2"/>
        <v>93.298358859300251</v>
      </c>
    </row>
    <row r="48" spans="2:8" x14ac:dyDescent="0.25">
      <c r="B48" s="49" t="s">
        <v>138</v>
      </c>
      <c r="C48" s="44">
        <v>7961.68</v>
      </c>
      <c r="D48" s="44">
        <v>4418.8</v>
      </c>
      <c r="E48" s="44">
        <v>6720.2</v>
      </c>
      <c r="F48" s="57">
        <v>6049.93</v>
      </c>
      <c r="G48" s="121">
        <f t="shared" si="1"/>
        <v>152.08201321625779</v>
      </c>
      <c r="H48" s="121">
        <f t="shared" si="2"/>
        <v>90.026040891640136</v>
      </c>
    </row>
    <row r="49" spans="2:8" x14ac:dyDescent="0.25">
      <c r="B49" s="49" t="s">
        <v>241</v>
      </c>
      <c r="C49" s="44"/>
      <c r="D49" s="44">
        <v>3281.38</v>
      </c>
      <c r="E49" s="44">
        <v>3281.38</v>
      </c>
      <c r="F49" s="57">
        <v>3281.38</v>
      </c>
      <c r="G49" s="121">
        <f>E49/D49*100</f>
        <v>100</v>
      </c>
      <c r="H49" s="121"/>
    </row>
    <row r="50" spans="2:8" s="29" customFormat="1" ht="25.5" x14ac:dyDescent="0.25">
      <c r="B50" s="50" t="s">
        <v>140</v>
      </c>
      <c r="C50" s="46">
        <f>C51</f>
        <v>805773.14</v>
      </c>
      <c r="D50" s="46">
        <f t="shared" ref="D50:F50" si="23">D51</f>
        <v>986760.82</v>
      </c>
      <c r="E50" s="46">
        <f t="shared" si="23"/>
        <v>953827.86</v>
      </c>
      <c r="F50" s="46">
        <f t="shared" si="23"/>
        <v>951198.97</v>
      </c>
      <c r="G50" s="121">
        <f t="shared" si="1"/>
        <v>96.662518481428975</v>
      </c>
      <c r="H50" s="121">
        <f t="shared" si="2"/>
        <v>99.724385278492491</v>
      </c>
    </row>
    <row r="51" spans="2:8" s="29" customFormat="1" x14ac:dyDescent="0.25">
      <c r="B51" s="49" t="s">
        <v>139</v>
      </c>
      <c r="C51" s="46">
        <v>805773.14</v>
      </c>
      <c r="D51" s="44">
        <v>986760.82</v>
      </c>
      <c r="E51" s="44">
        <v>953827.86</v>
      </c>
      <c r="F51" s="46">
        <v>951198.97</v>
      </c>
      <c r="G51" s="121">
        <f t="shared" si="1"/>
        <v>96.662518481428975</v>
      </c>
      <c r="H51" s="121">
        <f t="shared" si="2"/>
        <v>99.724385278492491</v>
      </c>
    </row>
    <row r="52" spans="2:8" s="29" customFormat="1" x14ac:dyDescent="0.25">
      <c r="B52" s="162" t="s">
        <v>239</v>
      </c>
      <c r="C52" s="54">
        <f>C53</f>
        <v>0</v>
      </c>
      <c r="D52" s="54">
        <f t="shared" ref="D52:F52" si="24">D53</f>
        <v>1211.97</v>
      </c>
      <c r="E52" s="54">
        <f t="shared" si="24"/>
        <v>1211.97</v>
      </c>
      <c r="F52" s="54">
        <f t="shared" si="24"/>
        <v>0</v>
      </c>
      <c r="G52" s="120">
        <f t="shared" si="1"/>
        <v>100</v>
      </c>
      <c r="H52" s="120">
        <f t="shared" si="2"/>
        <v>0</v>
      </c>
    </row>
    <row r="53" spans="2:8" s="29" customFormat="1" x14ac:dyDescent="0.25">
      <c r="B53" s="49" t="s">
        <v>240</v>
      </c>
      <c r="C53" s="46"/>
      <c r="D53" s="44">
        <v>1211.97</v>
      </c>
      <c r="E53" s="44">
        <v>1211.97</v>
      </c>
      <c r="F53" s="46"/>
      <c r="G53" s="121">
        <f t="shared" si="1"/>
        <v>100</v>
      </c>
      <c r="H53" s="121"/>
    </row>
    <row r="54" spans="2:8" s="29" customFormat="1" ht="25.5" x14ac:dyDescent="0.25">
      <c r="B54" s="162" t="s">
        <v>242</v>
      </c>
      <c r="C54" s="54">
        <f>C55</f>
        <v>1540.38</v>
      </c>
      <c r="D54" s="54">
        <f t="shared" ref="D54:F54" si="25">D55</f>
        <v>2063.52</v>
      </c>
      <c r="E54" s="54">
        <f t="shared" si="25"/>
        <v>2063.52</v>
      </c>
      <c r="F54" s="54">
        <f t="shared" si="25"/>
        <v>0</v>
      </c>
      <c r="G54" s="120">
        <f t="shared" si="1"/>
        <v>100</v>
      </c>
      <c r="H54" s="120"/>
    </row>
    <row r="55" spans="2:8" ht="25.5" x14ac:dyDescent="0.25">
      <c r="B55" s="49" t="s">
        <v>243</v>
      </c>
      <c r="C55" s="44">
        <v>1540.38</v>
      </c>
      <c r="D55" s="44">
        <v>2063.52</v>
      </c>
      <c r="E55" s="44">
        <v>2063.52</v>
      </c>
      <c r="F55" s="57"/>
      <c r="G55" s="121">
        <f t="shared" si="1"/>
        <v>100</v>
      </c>
      <c r="H55" s="121">
        <f t="shared" si="2"/>
        <v>0</v>
      </c>
    </row>
    <row r="56" spans="2:8" x14ac:dyDescent="0.25">
      <c r="B56" s="161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F9" sqref="F9"/>
    </sheetView>
  </sheetViews>
  <sheetFormatPr defaultRowHeight="15" x14ac:dyDescent="0.25"/>
  <cols>
    <col min="1" max="1" width="1.28515625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"/>
      <c r="C1" s="1"/>
      <c r="D1" s="1"/>
      <c r="E1" s="1"/>
      <c r="F1" s="2"/>
      <c r="G1" s="2"/>
      <c r="H1" s="2"/>
    </row>
    <row r="2" spans="2:8" ht="15.75" customHeight="1" x14ac:dyDescent="0.25">
      <c r="B2" s="188" t="s">
        <v>42</v>
      </c>
      <c r="C2" s="188"/>
      <c r="D2" s="188"/>
      <c r="E2" s="188"/>
      <c r="F2" s="188"/>
      <c r="G2" s="188"/>
      <c r="H2" s="188"/>
    </row>
    <row r="3" spans="2:8" ht="18" x14ac:dyDescent="0.25">
      <c r="B3" s="1"/>
      <c r="C3" s="1"/>
      <c r="D3" s="1"/>
      <c r="E3" s="1"/>
      <c r="F3" s="2"/>
      <c r="G3" s="2"/>
      <c r="H3" s="2"/>
    </row>
    <row r="4" spans="2:8" s="112" customFormat="1" ht="25.5" x14ac:dyDescent="0.25">
      <c r="B4" s="111" t="s">
        <v>6</v>
      </c>
      <c r="C4" s="111" t="s">
        <v>198</v>
      </c>
      <c r="D4" s="111" t="s">
        <v>207</v>
      </c>
      <c r="E4" s="111" t="s">
        <v>208</v>
      </c>
      <c r="F4" s="111" t="s">
        <v>245</v>
      </c>
      <c r="G4" s="111" t="s">
        <v>15</v>
      </c>
      <c r="H4" s="111" t="s">
        <v>45</v>
      </c>
    </row>
    <row r="5" spans="2:8" s="112" customFormat="1" x14ac:dyDescent="0.25">
      <c r="B5" s="111">
        <v>1</v>
      </c>
      <c r="C5" s="111">
        <v>2</v>
      </c>
      <c r="D5" s="111">
        <v>3</v>
      </c>
      <c r="E5" s="111">
        <v>4</v>
      </c>
      <c r="F5" s="111">
        <v>5</v>
      </c>
      <c r="G5" s="111" t="s">
        <v>17</v>
      </c>
      <c r="H5" s="111" t="s">
        <v>18</v>
      </c>
    </row>
    <row r="6" spans="2:8" s="65" customFormat="1" ht="15.75" customHeight="1" x14ac:dyDescent="0.25">
      <c r="B6" s="58" t="s">
        <v>31</v>
      </c>
      <c r="C6" s="64">
        <f>C7</f>
        <v>909890.07000000007</v>
      </c>
      <c r="D6" s="64">
        <f t="shared" ref="D6:F6" si="0">D7</f>
        <v>1103896.93</v>
      </c>
      <c r="E6" s="64">
        <f t="shared" si="0"/>
        <v>1119957.69</v>
      </c>
      <c r="F6" s="64">
        <f t="shared" si="0"/>
        <v>1111095.67</v>
      </c>
      <c r="G6" s="118">
        <f>F6/C6*100</f>
        <v>122.11317681486511</v>
      </c>
      <c r="H6" s="118">
        <f>F6/E6*100</f>
        <v>99.208718322207332</v>
      </c>
    </row>
    <row r="7" spans="2:8" s="67" customFormat="1" ht="15.75" customHeight="1" x14ac:dyDescent="0.25">
      <c r="B7" s="61" t="s">
        <v>142</v>
      </c>
      <c r="C7" s="66">
        <f>C8+C9</f>
        <v>909890.07000000007</v>
      </c>
      <c r="D7" s="66">
        <f t="shared" ref="D7:F7" si="1">D8+D9</f>
        <v>1103896.93</v>
      </c>
      <c r="E7" s="66">
        <f t="shared" si="1"/>
        <v>1119957.69</v>
      </c>
      <c r="F7" s="66">
        <f t="shared" si="1"/>
        <v>1111095.67</v>
      </c>
      <c r="G7" s="122">
        <f t="shared" ref="G7:G9" si="2">F7/C7*100</f>
        <v>122.11317681486511</v>
      </c>
      <c r="H7" s="122">
        <f t="shared" ref="H7:H9" si="3">F7/E7*100</f>
        <v>99.208718322207332</v>
      </c>
    </row>
    <row r="8" spans="2:8" x14ac:dyDescent="0.25">
      <c r="B8" s="10" t="s">
        <v>143</v>
      </c>
      <c r="C8" s="41">
        <v>854061.93</v>
      </c>
      <c r="D8" s="41">
        <v>1034384.11</v>
      </c>
      <c r="E8" s="41">
        <v>1048360.77</v>
      </c>
      <c r="F8" s="42">
        <v>1041050.22</v>
      </c>
      <c r="G8" s="123">
        <f t="shared" si="2"/>
        <v>121.8939966098243</v>
      </c>
      <c r="H8" s="123">
        <f t="shared" si="3"/>
        <v>99.302668488825645</v>
      </c>
    </row>
    <row r="9" spans="2:8" x14ac:dyDescent="0.25">
      <c r="B9" s="27" t="s">
        <v>144</v>
      </c>
      <c r="C9" s="41">
        <v>55828.14</v>
      </c>
      <c r="D9" s="41">
        <v>69512.820000000007</v>
      </c>
      <c r="E9" s="41">
        <v>71596.92</v>
      </c>
      <c r="F9" s="42">
        <v>70045.45</v>
      </c>
      <c r="G9" s="123">
        <f t="shared" si="2"/>
        <v>125.46620754336433</v>
      </c>
      <c r="H9" s="123">
        <f t="shared" si="3"/>
        <v>97.833049242900387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4"/>
  <sheetViews>
    <sheetView workbookViewId="0">
      <selection activeCell="L14" sqref="K7:L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8" customHeight="1" x14ac:dyDescent="0.25">
      <c r="B2" s="188" t="s">
        <v>62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2:12" ht="15.75" customHeight="1" x14ac:dyDescent="0.25">
      <c r="B3" s="188" t="s">
        <v>34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2:12" ht="18" x14ac:dyDescent="0.25">
      <c r="B4" s="1"/>
      <c r="C4" s="1"/>
      <c r="D4" s="1"/>
      <c r="E4" s="1"/>
      <c r="F4" s="1"/>
      <c r="G4" s="1"/>
      <c r="H4" s="1"/>
      <c r="I4" s="1"/>
      <c r="J4" s="2"/>
      <c r="K4" s="2"/>
      <c r="L4" s="2"/>
    </row>
    <row r="5" spans="2:12" s="112" customFormat="1" ht="25.5" customHeight="1" x14ac:dyDescent="0.25">
      <c r="B5" s="197" t="s">
        <v>6</v>
      </c>
      <c r="C5" s="198"/>
      <c r="D5" s="198"/>
      <c r="E5" s="198"/>
      <c r="F5" s="199"/>
      <c r="G5" s="110" t="s">
        <v>196</v>
      </c>
      <c r="H5" s="111" t="s">
        <v>47</v>
      </c>
      <c r="I5" s="110" t="s">
        <v>46</v>
      </c>
      <c r="J5" s="110" t="s">
        <v>197</v>
      </c>
      <c r="K5" s="110" t="s">
        <v>15</v>
      </c>
      <c r="L5" s="110" t="s">
        <v>45</v>
      </c>
    </row>
    <row r="6" spans="2:12" s="112" customFormat="1" x14ac:dyDescent="0.25">
      <c r="B6" s="197">
        <v>1</v>
      </c>
      <c r="C6" s="198"/>
      <c r="D6" s="198"/>
      <c r="E6" s="198"/>
      <c r="F6" s="199"/>
      <c r="G6" s="110">
        <v>2</v>
      </c>
      <c r="H6" s="110">
        <v>3</v>
      </c>
      <c r="I6" s="110">
        <v>4</v>
      </c>
      <c r="J6" s="110">
        <v>5</v>
      </c>
      <c r="K6" s="110" t="s">
        <v>17</v>
      </c>
      <c r="L6" s="110" t="s">
        <v>18</v>
      </c>
    </row>
    <row r="7" spans="2:12" ht="25.5" x14ac:dyDescent="0.25">
      <c r="B7" s="5">
        <v>8</v>
      </c>
      <c r="C7" s="5"/>
      <c r="D7" s="5"/>
      <c r="E7" s="5"/>
      <c r="F7" s="5" t="s">
        <v>8</v>
      </c>
      <c r="G7" s="4">
        <f>G8</f>
        <v>0</v>
      </c>
      <c r="H7" s="4">
        <f t="shared" ref="H7:J9" si="0">H8</f>
        <v>0</v>
      </c>
      <c r="I7" s="4">
        <f t="shared" si="0"/>
        <v>0</v>
      </c>
      <c r="J7" s="4">
        <f t="shared" si="0"/>
        <v>0</v>
      </c>
      <c r="K7" s="124" t="e">
        <f>J7/G7*100</f>
        <v>#DIV/0!</v>
      </c>
      <c r="L7" s="124" t="e">
        <f>J7/I7*100</f>
        <v>#DIV/0!</v>
      </c>
    </row>
    <row r="8" spans="2:12" x14ac:dyDescent="0.25">
      <c r="B8" s="5"/>
      <c r="C8" s="9">
        <v>84</v>
      </c>
      <c r="D8" s="9"/>
      <c r="E8" s="9"/>
      <c r="F8" s="9" t="s">
        <v>13</v>
      </c>
      <c r="G8" s="4">
        <f>G9</f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  <c r="K8" s="124" t="e">
        <f t="shared" ref="K8:K14" si="1">J8/G8*100</f>
        <v>#DIV/0!</v>
      </c>
      <c r="L8" s="124" t="e">
        <f t="shared" ref="L8:L14" si="2">J8/I8*100</f>
        <v>#DIV/0!</v>
      </c>
    </row>
    <row r="9" spans="2:12" ht="51" x14ac:dyDescent="0.25">
      <c r="B9" s="6"/>
      <c r="C9" s="6"/>
      <c r="D9" s="6">
        <v>841</v>
      </c>
      <c r="E9" s="6"/>
      <c r="F9" s="23" t="s">
        <v>35</v>
      </c>
      <c r="G9" s="4">
        <f>G10</f>
        <v>0</v>
      </c>
      <c r="H9" s="4">
        <f t="shared" si="0"/>
        <v>0</v>
      </c>
      <c r="I9" s="4">
        <f t="shared" si="0"/>
        <v>0</v>
      </c>
      <c r="J9" s="4">
        <f t="shared" si="0"/>
        <v>0</v>
      </c>
      <c r="K9" s="124" t="e">
        <f t="shared" si="1"/>
        <v>#DIV/0!</v>
      </c>
      <c r="L9" s="124" t="e">
        <f t="shared" si="2"/>
        <v>#DIV/0!</v>
      </c>
    </row>
    <row r="10" spans="2:12" ht="25.5" x14ac:dyDescent="0.25">
      <c r="B10" s="6"/>
      <c r="C10" s="6"/>
      <c r="D10" s="6"/>
      <c r="E10" s="6">
        <v>8413</v>
      </c>
      <c r="F10" s="23" t="s">
        <v>36</v>
      </c>
      <c r="G10" s="4"/>
      <c r="H10" s="4"/>
      <c r="I10" s="4"/>
      <c r="J10" s="4"/>
      <c r="K10" s="124" t="e">
        <f t="shared" si="1"/>
        <v>#DIV/0!</v>
      </c>
      <c r="L10" s="124" t="e">
        <f t="shared" si="2"/>
        <v>#DIV/0!</v>
      </c>
    </row>
    <row r="11" spans="2:12" ht="25.5" x14ac:dyDescent="0.25">
      <c r="B11" s="8">
        <v>5</v>
      </c>
      <c r="C11" s="8"/>
      <c r="D11" s="8"/>
      <c r="E11" s="8"/>
      <c r="F11" s="17" t="s">
        <v>9</v>
      </c>
      <c r="G11" s="4">
        <f>G12</f>
        <v>0</v>
      </c>
      <c r="H11" s="4">
        <f t="shared" ref="H11:J13" si="3">H12</f>
        <v>0</v>
      </c>
      <c r="I11" s="4">
        <f t="shared" si="3"/>
        <v>0</v>
      </c>
      <c r="J11" s="4">
        <f t="shared" si="3"/>
        <v>0</v>
      </c>
      <c r="K11" s="124" t="e">
        <f t="shared" si="1"/>
        <v>#DIV/0!</v>
      </c>
      <c r="L11" s="124" t="e">
        <f t="shared" si="2"/>
        <v>#DIV/0!</v>
      </c>
    </row>
    <row r="12" spans="2:12" ht="25.5" x14ac:dyDescent="0.25">
      <c r="B12" s="9"/>
      <c r="C12" s="9">
        <v>54</v>
      </c>
      <c r="D12" s="9"/>
      <c r="E12" s="9"/>
      <c r="F12" s="18" t="s">
        <v>14</v>
      </c>
      <c r="G12" s="4">
        <f>G13</f>
        <v>0</v>
      </c>
      <c r="H12" s="4">
        <f t="shared" si="3"/>
        <v>0</v>
      </c>
      <c r="I12" s="4">
        <f t="shared" si="3"/>
        <v>0</v>
      </c>
      <c r="J12" s="4">
        <f t="shared" si="3"/>
        <v>0</v>
      </c>
      <c r="K12" s="124" t="e">
        <f t="shared" si="1"/>
        <v>#DIV/0!</v>
      </c>
      <c r="L12" s="124" t="e">
        <f t="shared" si="2"/>
        <v>#DIV/0!</v>
      </c>
    </row>
    <row r="13" spans="2:12" ht="63.75" x14ac:dyDescent="0.25">
      <c r="B13" s="9"/>
      <c r="C13" s="9"/>
      <c r="D13" s="9">
        <v>541</v>
      </c>
      <c r="E13" s="23"/>
      <c r="F13" s="23" t="s">
        <v>37</v>
      </c>
      <c r="G13" s="4">
        <f>G14</f>
        <v>0</v>
      </c>
      <c r="H13" s="4">
        <f t="shared" si="3"/>
        <v>0</v>
      </c>
      <c r="I13" s="4">
        <f t="shared" si="3"/>
        <v>0</v>
      </c>
      <c r="J13" s="4">
        <f t="shared" si="3"/>
        <v>0</v>
      </c>
      <c r="K13" s="124" t="e">
        <f t="shared" si="1"/>
        <v>#DIV/0!</v>
      </c>
      <c r="L13" s="124" t="e">
        <f t="shared" si="2"/>
        <v>#DIV/0!</v>
      </c>
    </row>
    <row r="14" spans="2:12" ht="38.25" x14ac:dyDescent="0.25">
      <c r="B14" s="9"/>
      <c r="C14" s="9"/>
      <c r="D14" s="9"/>
      <c r="E14" s="23">
        <v>5413</v>
      </c>
      <c r="F14" s="23" t="s">
        <v>38</v>
      </c>
      <c r="G14" s="4"/>
      <c r="H14" s="4"/>
      <c r="I14" s="4"/>
      <c r="J14" s="4"/>
      <c r="K14" s="124" t="e">
        <f t="shared" si="1"/>
        <v>#DIV/0!</v>
      </c>
      <c r="L14" s="124" t="e">
        <f t="shared" si="2"/>
        <v>#DIV/0!</v>
      </c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5"/>
  <sheetViews>
    <sheetView workbookViewId="0">
      <selection activeCell="H15" sqref="G6:H1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"/>
      <c r="C1" s="1"/>
      <c r="D1" s="1"/>
      <c r="E1" s="1"/>
      <c r="F1" s="2"/>
      <c r="G1" s="2"/>
      <c r="H1" s="2"/>
    </row>
    <row r="2" spans="2:8" ht="15.75" customHeight="1" x14ac:dyDescent="0.25">
      <c r="B2" s="188" t="s">
        <v>39</v>
      </c>
      <c r="C2" s="188"/>
      <c r="D2" s="188"/>
      <c r="E2" s="188"/>
      <c r="F2" s="188"/>
      <c r="G2" s="188"/>
      <c r="H2" s="188"/>
    </row>
    <row r="3" spans="2:8" ht="18" x14ac:dyDescent="0.25">
      <c r="B3" s="1"/>
      <c r="C3" s="1"/>
      <c r="D3" s="1"/>
      <c r="E3" s="1"/>
      <c r="F3" s="2"/>
      <c r="G3" s="2"/>
      <c r="H3" s="2"/>
    </row>
    <row r="4" spans="2:8" s="112" customFormat="1" ht="25.5" x14ac:dyDescent="0.25">
      <c r="B4" s="111" t="s">
        <v>6</v>
      </c>
      <c r="C4" s="111" t="s">
        <v>196</v>
      </c>
      <c r="D4" s="111" t="s">
        <v>47</v>
      </c>
      <c r="E4" s="111" t="s">
        <v>44</v>
      </c>
      <c r="F4" s="111" t="s">
        <v>197</v>
      </c>
      <c r="G4" s="111" t="s">
        <v>15</v>
      </c>
      <c r="H4" s="111" t="s">
        <v>45</v>
      </c>
    </row>
    <row r="5" spans="2:8" s="112" customFormat="1" x14ac:dyDescent="0.25">
      <c r="B5" s="111">
        <v>1</v>
      </c>
      <c r="C5" s="111">
        <v>2</v>
      </c>
      <c r="D5" s="111">
        <v>3</v>
      </c>
      <c r="E5" s="111">
        <v>4</v>
      </c>
      <c r="F5" s="111">
        <v>5</v>
      </c>
      <c r="G5" s="111" t="s">
        <v>17</v>
      </c>
      <c r="H5" s="111" t="s">
        <v>18</v>
      </c>
    </row>
    <row r="6" spans="2:8" s="60" customFormat="1" x14ac:dyDescent="0.25">
      <c r="B6" s="58" t="s">
        <v>40</v>
      </c>
      <c r="C6" s="59">
        <f>C7+C9</f>
        <v>0</v>
      </c>
      <c r="D6" s="59">
        <f t="shared" ref="D6:F6" si="0">D7+D9</f>
        <v>0</v>
      </c>
      <c r="E6" s="59">
        <f t="shared" si="0"/>
        <v>0</v>
      </c>
      <c r="F6" s="59">
        <f t="shared" si="0"/>
        <v>0</v>
      </c>
      <c r="G6" s="125" t="e">
        <f>F6/C6*100</f>
        <v>#DIV/0!</v>
      </c>
      <c r="H6" s="125" t="e">
        <f>F6/E6*100</f>
        <v>#DIV/0!</v>
      </c>
    </row>
    <row r="7" spans="2:8" x14ac:dyDescent="0.25">
      <c r="B7" s="5" t="s">
        <v>30</v>
      </c>
      <c r="C7" s="4">
        <f>C8</f>
        <v>0</v>
      </c>
      <c r="D7" s="4">
        <f t="shared" ref="D7:F7" si="1">D8</f>
        <v>0</v>
      </c>
      <c r="E7" s="4">
        <f t="shared" si="1"/>
        <v>0</v>
      </c>
      <c r="F7" s="4">
        <f t="shared" si="1"/>
        <v>0</v>
      </c>
      <c r="G7" s="126" t="e">
        <f t="shared" ref="G7:G15" si="2">F7/C7*100</f>
        <v>#DIV/0!</v>
      </c>
      <c r="H7" s="126" t="e">
        <f t="shared" ref="H7:H15" si="3">F7/E7*100</f>
        <v>#DIV/0!</v>
      </c>
    </row>
    <row r="8" spans="2:8" x14ac:dyDescent="0.25">
      <c r="B8" s="26" t="s">
        <v>29</v>
      </c>
      <c r="C8" s="4"/>
      <c r="D8" s="4"/>
      <c r="E8" s="4"/>
      <c r="F8" s="4"/>
      <c r="G8" s="126" t="e">
        <f t="shared" si="2"/>
        <v>#DIV/0!</v>
      </c>
      <c r="H8" s="126" t="e">
        <f t="shared" si="3"/>
        <v>#DIV/0!</v>
      </c>
    </row>
    <row r="9" spans="2:8" x14ac:dyDescent="0.25">
      <c r="B9" s="5" t="s">
        <v>28</v>
      </c>
      <c r="C9" s="4">
        <f>C10</f>
        <v>0</v>
      </c>
      <c r="D9" s="4">
        <f t="shared" ref="D9:F9" si="4">D10</f>
        <v>0</v>
      </c>
      <c r="E9" s="4">
        <f t="shared" si="4"/>
        <v>0</v>
      </c>
      <c r="F9" s="4">
        <f t="shared" si="4"/>
        <v>0</v>
      </c>
      <c r="G9" s="126" t="e">
        <f t="shared" si="2"/>
        <v>#DIV/0!</v>
      </c>
      <c r="H9" s="126" t="e">
        <f t="shared" si="3"/>
        <v>#DIV/0!</v>
      </c>
    </row>
    <row r="10" spans="2:8" x14ac:dyDescent="0.25">
      <c r="B10" s="24" t="s">
        <v>27</v>
      </c>
      <c r="C10" s="4"/>
      <c r="D10" s="4"/>
      <c r="E10" s="4"/>
      <c r="F10" s="4"/>
      <c r="G10" s="126" t="e">
        <f t="shared" si="2"/>
        <v>#DIV/0!</v>
      </c>
      <c r="H10" s="126" t="e">
        <f t="shared" si="3"/>
        <v>#DIV/0!</v>
      </c>
    </row>
    <row r="11" spans="2:8" s="60" customFormat="1" ht="15.75" customHeight="1" x14ac:dyDescent="0.25">
      <c r="B11" s="58" t="s">
        <v>41</v>
      </c>
      <c r="C11" s="59">
        <f>C12+C14</f>
        <v>0</v>
      </c>
      <c r="D11" s="59">
        <f t="shared" ref="D11:F11" si="5">D12+D14</f>
        <v>0</v>
      </c>
      <c r="E11" s="59">
        <f t="shared" si="5"/>
        <v>0</v>
      </c>
      <c r="F11" s="59">
        <f t="shared" si="5"/>
        <v>0</v>
      </c>
      <c r="G11" s="125" t="e">
        <f t="shared" si="2"/>
        <v>#DIV/0!</v>
      </c>
      <c r="H11" s="125" t="e">
        <f t="shared" si="3"/>
        <v>#DIV/0!</v>
      </c>
    </row>
    <row r="12" spans="2:8" ht="15.75" customHeight="1" x14ac:dyDescent="0.25">
      <c r="B12" s="5" t="s">
        <v>30</v>
      </c>
      <c r="C12" s="4">
        <f>C13</f>
        <v>0</v>
      </c>
      <c r="D12" s="4">
        <f t="shared" ref="D12:F12" si="6">D13</f>
        <v>0</v>
      </c>
      <c r="E12" s="4">
        <f t="shared" si="6"/>
        <v>0</v>
      </c>
      <c r="F12" s="4">
        <f t="shared" si="6"/>
        <v>0</v>
      </c>
      <c r="G12" s="126" t="e">
        <f t="shared" si="2"/>
        <v>#DIV/0!</v>
      </c>
      <c r="H12" s="126" t="e">
        <f t="shared" si="3"/>
        <v>#DIV/0!</v>
      </c>
    </row>
    <row r="13" spans="2:8" x14ac:dyDescent="0.25">
      <c r="B13" s="26" t="s">
        <v>29</v>
      </c>
      <c r="C13" s="4"/>
      <c r="D13" s="4"/>
      <c r="E13" s="4"/>
      <c r="F13" s="4"/>
      <c r="G13" s="126" t="e">
        <f t="shared" si="2"/>
        <v>#DIV/0!</v>
      </c>
      <c r="H13" s="126" t="e">
        <f t="shared" si="3"/>
        <v>#DIV/0!</v>
      </c>
    </row>
    <row r="14" spans="2:8" x14ac:dyDescent="0.25">
      <c r="B14" s="5" t="s">
        <v>28</v>
      </c>
      <c r="C14" s="4">
        <f>C15</f>
        <v>0</v>
      </c>
      <c r="D14" s="4">
        <f t="shared" ref="D14:F14" si="7">D15</f>
        <v>0</v>
      </c>
      <c r="E14" s="4">
        <f t="shared" si="7"/>
        <v>0</v>
      </c>
      <c r="F14" s="4">
        <f t="shared" si="7"/>
        <v>0</v>
      </c>
      <c r="G14" s="126" t="e">
        <f t="shared" si="2"/>
        <v>#DIV/0!</v>
      </c>
      <c r="H14" s="126" t="e">
        <f t="shared" si="3"/>
        <v>#DIV/0!</v>
      </c>
    </row>
    <row r="15" spans="2:8" x14ac:dyDescent="0.25">
      <c r="B15" s="24" t="s">
        <v>27</v>
      </c>
      <c r="C15" s="4"/>
      <c r="D15" s="4"/>
      <c r="E15" s="4"/>
      <c r="F15" s="4"/>
      <c r="G15" s="126" t="e">
        <f t="shared" si="2"/>
        <v>#DIV/0!</v>
      </c>
      <c r="H15" s="126" t="e">
        <f t="shared" si="3"/>
        <v>#DIV/0!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83"/>
  <sheetViews>
    <sheetView tabSelected="1" topLeftCell="A157" workbookViewId="0">
      <selection activeCell="H240" sqref="H240"/>
    </sheetView>
  </sheetViews>
  <sheetFormatPr defaultRowHeight="15" x14ac:dyDescent="0.25"/>
  <cols>
    <col min="2" max="2" width="7.42578125" bestFit="1" customWidth="1"/>
    <col min="3" max="3" width="8.42578125" customWidth="1"/>
    <col min="4" max="4" width="3.28515625" customWidth="1"/>
    <col min="5" max="5" width="45.7109375" customWidth="1"/>
    <col min="6" max="8" width="25.28515625" customWidth="1"/>
    <col min="9" max="9" width="15.7109375" customWidth="1"/>
  </cols>
  <sheetData>
    <row r="1" spans="2:9" ht="18" x14ac:dyDescent="0.25">
      <c r="B1" s="1"/>
      <c r="C1" s="1"/>
      <c r="D1" s="1"/>
      <c r="E1" s="1"/>
      <c r="F1" s="1"/>
      <c r="G1" s="1"/>
      <c r="H1" s="1"/>
      <c r="I1" s="2"/>
    </row>
    <row r="2" spans="2:9" ht="18" customHeight="1" x14ac:dyDescent="0.25">
      <c r="B2" s="188" t="s">
        <v>10</v>
      </c>
      <c r="C2" s="213"/>
      <c r="D2" s="213"/>
      <c r="E2" s="213"/>
      <c r="F2" s="213"/>
      <c r="G2" s="213"/>
      <c r="H2" s="213"/>
      <c r="I2" s="213"/>
    </row>
    <row r="3" spans="2:9" ht="18" x14ac:dyDescent="0.25">
      <c r="B3" s="1"/>
      <c r="C3" s="1"/>
      <c r="D3" s="1"/>
      <c r="E3" s="1"/>
      <c r="F3" s="1"/>
      <c r="G3" s="1"/>
      <c r="H3" s="1"/>
      <c r="I3" s="2"/>
    </row>
    <row r="4" spans="2:9" ht="15.75" x14ac:dyDescent="0.25">
      <c r="B4" s="214" t="s">
        <v>195</v>
      </c>
      <c r="C4" s="214"/>
      <c r="D4" s="214"/>
      <c r="E4" s="214"/>
      <c r="F4" s="214"/>
      <c r="G4" s="214"/>
      <c r="H4" s="214"/>
      <c r="I4" s="214"/>
    </row>
    <row r="5" spans="2:9" ht="18" x14ac:dyDescent="0.25">
      <c r="B5" s="1"/>
      <c r="C5" s="1"/>
      <c r="D5" s="1"/>
      <c r="E5" s="1"/>
      <c r="F5" s="1"/>
      <c r="G5" s="1"/>
      <c r="H5" s="1"/>
      <c r="I5" s="2"/>
    </row>
    <row r="6" spans="2:9" ht="25.5" x14ac:dyDescent="0.25">
      <c r="B6" s="215" t="s">
        <v>6</v>
      </c>
      <c r="C6" s="216"/>
      <c r="D6" s="216"/>
      <c r="E6" s="217"/>
      <c r="F6" s="33" t="s">
        <v>207</v>
      </c>
      <c r="G6" s="33" t="s">
        <v>208</v>
      </c>
      <c r="H6" s="33" t="s">
        <v>213</v>
      </c>
      <c r="I6" s="33" t="s">
        <v>45</v>
      </c>
    </row>
    <row r="7" spans="2:9" s="22" customFormat="1" ht="15.75" customHeight="1" x14ac:dyDescent="0.2">
      <c r="B7" s="218">
        <v>1</v>
      </c>
      <c r="C7" s="219"/>
      <c r="D7" s="219"/>
      <c r="E7" s="220"/>
      <c r="F7" s="34">
        <v>2</v>
      </c>
      <c r="G7" s="34">
        <v>3</v>
      </c>
      <c r="H7" s="34">
        <v>4</v>
      </c>
      <c r="I7" s="34" t="s">
        <v>43</v>
      </c>
    </row>
    <row r="8" spans="2:9" s="97" customFormat="1" ht="21" customHeight="1" x14ac:dyDescent="0.25">
      <c r="B8" s="221">
        <v>4030</v>
      </c>
      <c r="C8" s="222"/>
      <c r="D8" s="223"/>
      <c r="E8" s="94" t="s">
        <v>145</v>
      </c>
      <c r="F8" s="95">
        <v>1034384.11</v>
      </c>
      <c r="G8" s="96">
        <v>1048360.77</v>
      </c>
      <c r="H8" s="96">
        <v>1041050.22</v>
      </c>
      <c r="I8" s="127">
        <f>H8/G8*100</f>
        <v>99.302668488825645</v>
      </c>
    </row>
    <row r="9" spans="2:9" s="92" customFormat="1" ht="20.25" customHeight="1" x14ac:dyDescent="0.25">
      <c r="B9" s="175" t="s">
        <v>146</v>
      </c>
      <c r="C9" s="176"/>
      <c r="D9" s="177"/>
      <c r="E9" s="93" t="s">
        <v>147</v>
      </c>
      <c r="F9" s="90">
        <v>987518.79</v>
      </c>
      <c r="G9" s="91">
        <v>962461.6</v>
      </c>
      <c r="H9" s="91">
        <v>958426.69</v>
      </c>
      <c r="I9" s="127">
        <f t="shared" ref="I9:I73" si="0">H9/G9*100</f>
        <v>99.580771845858578</v>
      </c>
    </row>
    <row r="10" spans="2:9" s="83" customFormat="1" ht="17.25" customHeight="1" x14ac:dyDescent="0.25">
      <c r="B10" s="206" t="s">
        <v>148</v>
      </c>
      <c r="C10" s="207"/>
      <c r="D10" s="207"/>
      <c r="E10" s="208"/>
      <c r="F10" s="81">
        <f>F11+F22</f>
        <v>398.7</v>
      </c>
      <c r="G10" s="81">
        <f t="shared" ref="G10:H10" si="1">G11+G22</f>
        <v>0</v>
      </c>
      <c r="H10" s="81">
        <f t="shared" si="1"/>
        <v>0</v>
      </c>
      <c r="I10" s="127" t="e">
        <f t="shared" si="0"/>
        <v>#DIV/0!</v>
      </c>
    </row>
    <row r="11" spans="2:9" s="83" customFormat="1" ht="16.5" customHeight="1" x14ac:dyDescent="0.25">
      <c r="B11" s="206" t="s">
        <v>149</v>
      </c>
      <c r="C11" s="207"/>
      <c r="D11" s="207"/>
      <c r="E11" s="208"/>
      <c r="F11" s="81">
        <f>F13</f>
        <v>398.7</v>
      </c>
      <c r="G11" s="81">
        <f t="shared" ref="G11:H11" si="2">G13</f>
        <v>0</v>
      </c>
      <c r="H11" s="81">
        <f t="shared" si="2"/>
        <v>0</v>
      </c>
      <c r="I11" s="127" t="e">
        <f t="shared" si="0"/>
        <v>#DIV/0!</v>
      </c>
    </row>
    <row r="12" spans="2:9" s="72" customFormat="1" ht="19.5" customHeight="1" x14ac:dyDescent="0.25">
      <c r="B12" s="209" t="s">
        <v>150</v>
      </c>
      <c r="C12" s="210"/>
      <c r="D12" s="210"/>
      <c r="E12" s="211"/>
      <c r="F12" s="70">
        <v>398.7</v>
      </c>
      <c r="G12" s="70">
        <v>239.42</v>
      </c>
      <c r="H12" s="70"/>
      <c r="I12" s="127">
        <f t="shared" si="0"/>
        <v>0</v>
      </c>
    </row>
    <row r="13" spans="2:9" s="79" customFormat="1" ht="18" customHeight="1" x14ac:dyDescent="0.25">
      <c r="B13" s="200">
        <v>32</v>
      </c>
      <c r="C13" s="201"/>
      <c r="D13" s="202"/>
      <c r="E13" s="75" t="s">
        <v>12</v>
      </c>
      <c r="F13" s="77">
        <v>398.7</v>
      </c>
      <c r="G13" s="77">
        <f t="shared" ref="G13:H13" si="3">G14+G19</f>
        <v>0</v>
      </c>
      <c r="H13" s="77">
        <f t="shared" si="3"/>
        <v>0</v>
      </c>
      <c r="I13" s="127" t="e">
        <f t="shared" si="0"/>
        <v>#DIV/0!</v>
      </c>
    </row>
    <row r="14" spans="2:9" s="79" customFormat="1" ht="15.75" customHeight="1" x14ac:dyDescent="0.25">
      <c r="B14" s="200">
        <v>322</v>
      </c>
      <c r="C14" s="201"/>
      <c r="D14" s="202"/>
      <c r="E14" s="75" t="s">
        <v>87</v>
      </c>
      <c r="F14" s="77">
        <f>F15</f>
        <v>0</v>
      </c>
      <c r="G14" s="77">
        <f t="shared" ref="G14:H14" si="4">G15</f>
        <v>0</v>
      </c>
      <c r="H14" s="77">
        <f t="shared" si="4"/>
        <v>0</v>
      </c>
      <c r="I14" s="127" t="e">
        <f t="shared" si="0"/>
        <v>#DIV/0!</v>
      </c>
    </row>
    <row r="15" spans="2:9" s="36" customFormat="1" ht="15" customHeight="1" x14ac:dyDescent="0.25">
      <c r="B15" s="62">
        <v>3225</v>
      </c>
      <c r="C15" s="63"/>
      <c r="D15" s="35"/>
      <c r="E15" s="37" t="s">
        <v>151</v>
      </c>
      <c r="F15" s="68"/>
      <c r="G15" s="68"/>
      <c r="H15" s="68"/>
      <c r="I15" s="127" t="e">
        <f t="shared" si="0"/>
        <v>#DIV/0!</v>
      </c>
    </row>
    <row r="16" spans="2:9" s="79" customFormat="1" ht="15" customHeight="1" x14ac:dyDescent="0.25">
      <c r="B16" s="73">
        <v>323</v>
      </c>
      <c r="C16" s="74"/>
      <c r="D16" s="75"/>
      <c r="E16" s="76" t="s">
        <v>94</v>
      </c>
      <c r="F16" s="77">
        <f>F17+F18</f>
        <v>0</v>
      </c>
      <c r="G16" s="77">
        <f t="shared" ref="G16:H16" si="5">G17+G18</f>
        <v>0</v>
      </c>
      <c r="H16" s="77">
        <f t="shared" si="5"/>
        <v>0</v>
      </c>
      <c r="I16" s="127" t="e">
        <f t="shared" si="0"/>
        <v>#DIV/0!</v>
      </c>
    </row>
    <row r="17" spans="2:9" s="36" customFormat="1" ht="15" customHeight="1" x14ac:dyDescent="0.25">
      <c r="B17" s="62">
        <v>3231</v>
      </c>
      <c r="C17" s="63"/>
      <c r="D17" s="35"/>
      <c r="E17" s="37" t="s">
        <v>95</v>
      </c>
      <c r="F17" s="68"/>
      <c r="G17" s="68"/>
      <c r="H17" s="68"/>
      <c r="I17" s="127" t="e">
        <f t="shared" si="0"/>
        <v>#DIV/0!</v>
      </c>
    </row>
    <row r="18" spans="2:9" s="36" customFormat="1" ht="15" customHeight="1" x14ac:dyDescent="0.25">
      <c r="B18" s="62">
        <v>3234</v>
      </c>
      <c r="C18" s="63"/>
      <c r="D18" s="35"/>
      <c r="E18" s="37" t="s">
        <v>98</v>
      </c>
      <c r="F18" s="68"/>
      <c r="G18" s="68"/>
      <c r="H18" s="68"/>
      <c r="I18" s="127" t="e">
        <f t="shared" si="0"/>
        <v>#DIV/0!</v>
      </c>
    </row>
    <row r="19" spans="2:9" s="79" customFormat="1" ht="15" customHeight="1" x14ac:dyDescent="0.25">
      <c r="B19" s="73">
        <v>329</v>
      </c>
      <c r="C19" s="74"/>
      <c r="D19" s="75"/>
      <c r="E19" s="76" t="s">
        <v>105</v>
      </c>
      <c r="F19" s="77">
        <f>F20+F21</f>
        <v>0</v>
      </c>
      <c r="G19" s="77">
        <f t="shared" ref="G19:H19" si="6">G20+G21</f>
        <v>0</v>
      </c>
      <c r="H19" s="77">
        <f t="shared" si="6"/>
        <v>0</v>
      </c>
      <c r="I19" s="127" t="e">
        <f t="shared" si="0"/>
        <v>#DIV/0!</v>
      </c>
    </row>
    <row r="20" spans="2:9" s="36" customFormat="1" ht="15" customHeight="1" x14ac:dyDescent="0.25">
      <c r="B20" s="62">
        <v>3295</v>
      </c>
      <c r="C20" s="63"/>
      <c r="D20" s="35"/>
      <c r="E20" s="37" t="s">
        <v>110</v>
      </c>
      <c r="F20" s="68"/>
      <c r="G20" s="68"/>
      <c r="H20" s="68"/>
      <c r="I20" s="127" t="e">
        <f t="shared" si="0"/>
        <v>#DIV/0!</v>
      </c>
    </row>
    <row r="21" spans="2:9" s="36" customFormat="1" ht="15" customHeight="1" x14ac:dyDescent="0.25">
      <c r="B21" s="62">
        <v>3299</v>
      </c>
      <c r="C21" s="63"/>
      <c r="D21" s="35"/>
      <c r="E21" s="37" t="s">
        <v>105</v>
      </c>
      <c r="F21" s="68"/>
      <c r="G21" s="68"/>
      <c r="H21" s="68"/>
      <c r="I21" s="127" t="e">
        <f t="shared" si="0"/>
        <v>#DIV/0!</v>
      </c>
    </row>
    <row r="22" spans="2:9" s="79" customFormat="1" ht="18" customHeight="1" x14ac:dyDescent="0.25">
      <c r="B22" s="73">
        <v>34</v>
      </c>
      <c r="C22" s="74"/>
      <c r="D22" s="75"/>
      <c r="E22" s="75" t="s">
        <v>111</v>
      </c>
      <c r="F22" s="77">
        <f>F23</f>
        <v>0</v>
      </c>
      <c r="G22" s="77">
        <f t="shared" ref="G22:H23" si="7">G23</f>
        <v>0</v>
      </c>
      <c r="H22" s="77">
        <f t="shared" si="7"/>
        <v>0</v>
      </c>
      <c r="I22" s="127" t="e">
        <f t="shared" si="0"/>
        <v>#DIV/0!</v>
      </c>
    </row>
    <row r="23" spans="2:9" s="79" customFormat="1" ht="18" customHeight="1" x14ac:dyDescent="0.25">
      <c r="B23" s="73">
        <v>343</v>
      </c>
      <c r="C23" s="74"/>
      <c r="D23" s="75"/>
      <c r="E23" s="76" t="s">
        <v>112</v>
      </c>
      <c r="F23" s="77">
        <f>F24</f>
        <v>0</v>
      </c>
      <c r="G23" s="77">
        <f t="shared" si="7"/>
        <v>0</v>
      </c>
      <c r="H23" s="77">
        <f t="shared" si="7"/>
        <v>0</v>
      </c>
      <c r="I23" s="127" t="e">
        <f t="shared" si="0"/>
        <v>#DIV/0!</v>
      </c>
    </row>
    <row r="24" spans="2:9" s="79" customFormat="1" ht="18" customHeight="1" x14ac:dyDescent="0.25">
      <c r="B24" s="62">
        <v>3431</v>
      </c>
      <c r="C24" s="74"/>
      <c r="D24" s="75"/>
      <c r="E24" s="37" t="s">
        <v>113</v>
      </c>
      <c r="F24" s="77"/>
      <c r="G24" s="77"/>
      <c r="H24" s="77"/>
      <c r="I24" s="127" t="e">
        <f t="shared" si="0"/>
        <v>#DIV/0!</v>
      </c>
    </row>
    <row r="25" spans="2:9" s="83" customFormat="1" ht="18" customHeight="1" x14ac:dyDescent="0.25">
      <c r="B25" s="209" t="s">
        <v>148</v>
      </c>
      <c r="C25" s="210"/>
      <c r="D25" s="210"/>
      <c r="E25" s="211"/>
      <c r="F25" s="81">
        <f>F26</f>
        <v>687.04</v>
      </c>
      <c r="G25" s="81">
        <f t="shared" ref="G25:H25" si="8">G26</f>
        <v>587.04</v>
      </c>
      <c r="H25" s="81">
        <f t="shared" si="8"/>
        <v>98.23</v>
      </c>
      <c r="I25" s="127">
        <f t="shared" si="0"/>
        <v>16.733101662578363</v>
      </c>
    </row>
    <row r="26" spans="2:9" s="83" customFormat="1" ht="18" customHeight="1" x14ac:dyDescent="0.25">
      <c r="B26" s="209" t="s">
        <v>149</v>
      </c>
      <c r="C26" s="210"/>
      <c r="D26" s="210"/>
      <c r="E26" s="211"/>
      <c r="F26" s="81">
        <f>F28</f>
        <v>687.04</v>
      </c>
      <c r="G26" s="81">
        <f t="shared" ref="G26:H26" si="9">G28</f>
        <v>587.04</v>
      </c>
      <c r="H26" s="81">
        <f t="shared" si="9"/>
        <v>98.23</v>
      </c>
      <c r="I26" s="127">
        <f t="shared" si="0"/>
        <v>16.733101662578363</v>
      </c>
    </row>
    <row r="27" spans="2:9" s="72" customFormat="1" ht="18" customHeight="1" x14ac:dyDescent="0.25">
      <c r="B27" s="209" t="s">
        <v>152</v>
      </c>
      <c r="C27" s="210"/>
      <c r="D27" s="210"/>
      <c r="E27" s="211"/>
      <c r="F27" s="70">
        <v>687.04</v>
      </c>
      <c r="G27" s="70">
        <v>687.04</v>
      </c>
      <c r="H27" s="70">
        <v>98.23</v>
      </c>
      <c r="I27" s="127">
        <f t="shared" si="0"/>
        <v>14.297566371681416</v>
      </c>
    </row>
    <row r="28" spans="2:9" s="79" customFormat="1" ht="18" customHeight="1" x14ac:dyDescent="0.25">
      <c r="B28" s="200">
        <v>32</v>
      </c>
      <c r="C28" s="201"/>
      <c r="D28" s="202"/>
      <c r="E28" s="75" t="s">
        <v>12</v>
      </c>
      <c r="F28" s="77">
        <v>687.04</v>
      </c>
      <c r="G28" s="70">
        <v>587.04</v>
      </c>
      <c r="H28" s="70">
        <v>98.23</v>
      </c>
      <c r="I28" s="127">
        <f t="shared" si="0"/>
        <v>16.733101662578363</v>
      </c>
    </row>
    <row r="29" spans="2:9" s="79" customFormat="1" ht="18" customHeight="1" x14ac:dyDescent="0.25">
      <c r="B29" s="200">
        <v>321</v>
      </c>
      <c r="C29" s="201"/>
      <c r="D29" s="202"/>
      <c r="E29" s="75" t="s">
        <v>25</v>
      </c>
      <c r="F29" s="77">
        <f>F30</f>
        <v>0</v>
      </c>
      <c r="G29" s="77">
        <f t="shared" ref="G29:H29" si="10">G30</f>
        <v>0</v>
      </c>
      <c r="H29" s="77">
        <f t="shared" si="10"/>
        <v>0</v>
      </c>
      <c r="I29" s="127" t="e">
        <f t="shared" si="0"/>
        <v>#DIV/0!</v>
      </c>
    </row>
    <row r="30" spans="2:9" s="79" customFormat="1" ht="18" customHeight="1" x14ac:dyDescent="0.25">
      <c r="B30" s="62">
        <v>3211</v>
      </c>
      <c r="C30" s="74"/>
      <c r="D30" s="75"/>
      <c r="E30" s="35" t="s">
        <v>26</v>
      </c>
      <c r="F30" s="77"/>
      <c r="G30" s="77"/>
      <c r="H30" s="77"/>
      <c r="I30" s="127" t="e">
        <f t="shared" si="0"/>
        <v>#DIV/0!</v>
      </c>
    </row>
    <row r="31" spans="2:9" s="79" customFormat="1" ht="18" customHeight="1" x14ac:dyDescent="0.25">
      <c r="B31" s="73">
        <v>34</v>
      </c>
      <c r="C31" s="74"/>
      <c r="D31" s="75"/>
      <c r="E31" s="75" t="s">
        <v>111</v>
      </c>
      <c r="F31" s="77">
        <f>F32</f>
        <v>0</v>
      </c>
      <c r="G31" s="77">
        <v>100</v>
      </c>
      <c r="H31" s="77">
        <f t="shared" ref="G31:H32" si="11">H32</f>
        <v>0</v>
      </c>
      <c r="I31" s="127">
        <f t="shared" si="0"/>
        <v>0</v>
      </c>
    </row>
    <row r="32" spans="2:9" s="79" customFormat="1" ht="18" customHeight="1" x14ac:dyDescent="0.25">
      <c r="B32" s="73">
        <v>343</v>
      </c>
      <c r="C32" s="74"/>
      <c r="D32" s="75"/>
      <c r="E32" s="76" t="s">
        <v>112</v>
      </c>
      <c r="F32" s="77">
        <f>F33</f>
        <v>0</v>
      </c>
      <c r="G32" s="77">
        <f t="shared" si="11"/>
        <v>0</v>
      </c>
      <c r="H32" s="77">
        <f t="shared" si="11"/>
        <v>0</v>
      </c>
      <c r="I32" s="127" t="e">
        <f t="shared" si="0"/>
        <v>#DIV/0!</v>
      </c>
    </row>
    <row r="33" spans="2:9" s="79" customFormat="1" ht="18" customHeight="1" x14ac:dyDescent="0.25">
      <c r="B33" s="62">
        <v>3431</v>
      </c>
      <c r="C33" s="74"/>
      <c r="D33" s="75"/>
      <c r="E33" s="37" t="s">
        <v>113</v>
      </c>
      <c r="F33" s="77"/>
      <c r="G33" s="77"/>
      <c r="H33" s="77"/>
      <c r="I33" s="127" t="e">
        <f t="shared" si="0"/>
        <v>#DIV/0!</v>
      </c>
    </row>
    <row r="34" spans="2:9" s="83" customFormat="1" ht="18" customHeight="1" x14ac:dyDescent="0.25">
      <c r="B34" s="206" t="s">
        <v>153</v>
      </c>
      <c r="C34" s="207"/>
      <c r="D34" s="207"/>
      <c r="E34" s="208"/>
      <c r="F34" s="81"/>
      <c r="G34" s="82"/>
      <c r="H34" s="82"/>
      <c r="I34" s="127" t="e">
        <f t="shared" si="0"/>
        <v>#DIV/0!</v>
      </c>
    </row>
    <row r="35" spans="2:9" s="83" customFormat="1" ht="18" customHeight="1" x14ac:dyDescent="0.25">
      <c r="B35" s="206" t="s">
        <v>154</v>
      </c>
      <c r="C35" s="207"/>
      <c r="D35" s="207"/>
      <c r="E35" s="208"/>
      <c r="F35" s="81"/>
      <c r="G35" s="82"/>
      <c r="H35" s="82"/>
      <c r="I35" s="127" t="e">
        <f t="shared" si="0"/>
        <v>#DIV/0!</v>
      </c>
    </row>
    <row r="36" spans="2:9" s="83" customFormat="1" ht="18" customHeight="1" x14ac:dyDescent="0.25">
      <c r="B36" s="209" t="s">
        <v>155</v>
      </c>
      <c r="C36" s="210"/>
      <c r="D36" s="210"/>
      <c r="E36" s="211"/>
      <c r="F36" s="70">
        <v>54975.14</v>
      </c>
      <c r="G36" s="82">
        <v>51077.23</v>
      </c>
      <c r="H36" s="82">
        <v>51045.62</v>
      </c>
      <c r="I36" s="127">
        <f t="shared" si="0"/>
        <v>99.938113323686508</v>
      </c>
    </row>
    <row r="37" spans="2:9" s="79" customFormat="1" ht="15.75" customHeight="1" x14ac:dyDescent="0.25">
      <c r="B37" s="200">
        <v>32</v>
      </c>
      <c r="C37" s="201"/>
      <c r="D37" s="202"/>
      <c r="E37" s="75" t="s">
        <v>12</v>
      </c>
      <c r="F37" s="77">
        <v>54475.14</v>
      </c>
      <c r="G37" s="82">
        <v>50597.23</v>
      </c>
      <c r="H37" s="82">
        <v>50596.6</v>
      </c>
      <c r="I37" s="127">
        <f t="shared" si="0"/>
        <v>99.998754872549327</v>
      </c>
    </row>
    <row r="38" spans="2:9" s="79" customFormat="1" ht="15.75" customHeight="1" x14ac:dyDescent="0.25">
      <c r="B38" s="200">
        <v>321</v>
      </c>
      <c r="C38" s="201"/>
      <c r="D38" s="202"/>
      <c r="E38" s="75" t="s">
        <v>25</v>
      </c>
      <c r="F38" s="77">
        <f>F39+F40+F41+F42</f>
        <v>0</v>
      </c>
      <c r="G38" s="77">
        <f t="shared" ref="G38:H38" si="12">G39+G40+G41+G42</f>
        <v>0</v>
      </c>
      <c r="H38" s="77">
        <f t="shared" si="12"/>
        <v>2908.25</v>
      </c>
      <c r="I38" s="127" t="e">
        <f t="shared" si="0"/>
        <v>#DIV/0!</v>
      </c>
    </row>
    <row r="39" spans="2:9" s="36" customFormat="1" ht="15.75" customHeight="1" x14ac:dyDescent="0.25">
      <c r="B39" s="62">
        <v>3211</v>
      </c>
      <c r="C39" s="63"/>
      <c r="D39" s="35"/>
      <c r="E39" s="35" t="s">
        <v>26</v>
      </c>
      <c r="F39" s="68"/>
      <c r="G39" s="68"/>
      <c r="H39" s="68">
        <v>2564.25</v>
      </c>
      <c r="I39" s="127" t="e">
        <f t="shared" si="0"/>
        <v>#DIV/0!</v>
      </c>
    </row>
    <row r="40" spans="2:9" s="36" customFormat="1" ht="15" customHeight="1" x14ac:dyDescent="0.25">
      <c r="B40" s="203">
        <v>3212</v>
      </c>
      <c r="C40" s="204"/>
      <c r="D40" s="205"/>
      <c r="E40" s="35" t="s">
        <v>84</v>
      </c>
      <c r="F40" s="68"/>
      <c r="G40" s="68"/>
      <c r="H40" s="68"/>
      <c r="I40" s="127" t="e">
        <f t="shared" si="0"/>
        <v>#DIV/0!</v>
      </c>
    </row>
    <row r="41" spans="2:9" s="36" customFormat="1" ht="14.25" customHeight="1" x14ac:dyDescent="0.25">
      <c r="B41" s="62">
        <v>3213</v>
      </c>
      <c r="C41" s="63"/>
      <c r="D41" s="35"/>
      <c r="E41" s="35" t="s">
        <v>85</v>
      </c>
      <c r="F41" s="68"/>
      <c r="G41" s="68"/>
      <c r="H41" s="68">
        <v>344</v>
      </c>
      <c r="I41" s="127" t="e">
        <f t="shared" si="0"/>
        <v>#DIV/0!</v>
      </c>
    </row>
    <row r="42" spans="2:9" s="36" customFormat="1" ht="14.25" customHeight="1" x14ac:dyDescent="0.25">
      <c r="B42" s="62">
        <v>3214</v>
      </c>
      <c r="C42" s="63"/>
      <c r="D42" s="35"/>
      <c r="E42" s="35" t="s">
        <v>86</v>
      </c>
      <c r="F42" s="68"/>
      <c r="G42" s="68"/>
      <c r="H42" s="68"/>
      <c r="I42" s="127" t="e">
        <f t="shared" si="0"/>
        <v>#DIV/0!</v>
      </c>
    </row>
    <row r="43" spans="2:9" s="79" customFormat="1" ht="15.75" customHeight="1" x14ac:dyDescent="0.25">
      <c r="B43" s="200">
        <v>322</v>
      </c>
      <c r="C43" s="201"/>
      <c r="D43" s="202"/>
      <c r="E43" s="75" t="s">
        <v>87</v>
      </c>
      <c r="F43" s="77">
        <f>F44+F46+F47+F48+F49</f>
        <v>0</v>
      </c>
      <c r="G43" s="77">
        <f t="shared" ref="G43" si="13">G44+G46+G47+G48+G49</f>
        <v>0</v>
      </c>
      <c r="H43" s="77">
        <f>H44+H46+H47+H48+H49+H45</f>
        <v>32186.739999999998</v>
      </c>
      <c r="I43" s="127" t="e">
        <f t="shared" si="0"/>
        <v>#DIV/0!</v>
      </c>
    </row>
    <row r="44" spans="2:9" s="36" customFormat="1" ht="15" customHeight="1" x14ac:dyDescent="0.25">
      <c r="B44" s="212">
        <v>3221</v>
      </c>
      <c r="C44" s="212"/>
      <c r="D44" s="212"/>
      <c r="E44" s="37" t="s">
        <v>88</v>
      </c>
      <c r="F44" s="68"/>
      <c r="G44" s="68"/>
      <c r="H44" s="68">
        <v>6027.12</v>
      </c>
      <c r="I44" s="127" t="e">
        <f t="shared" si="0"/>
        <v>#DIV/0!</v>
      </c>
    </row>
    <row r="45" spans="2:9" s="36" customFormat="1" ht="15" customHeight="1" x14ac:dyDescent="0.25">
      <c r="B45" s="166">
        <v>3222</v>
      </c>
      <c r="C45" s="167"/>
      <c r="D45" s="168"/>
      <c r="E45" s="37" t="s">
        <v>89</v>
      </c>
      <c r="F45" s="68"/>
      <c r="G45" s="68"/>
      <c r="H45" s="68">
        <v>156.55000000000001</v>
      </c>
      <c r="I45" s="127"/>
    </row>
    <row r="46" spans="2:9" s="36" customFormat="1" ht="15" customHeight="1" x14ac:dyDescent="0.25">
      <c r="B46" s="62">
        <v>3223</v>
      </c>
      <c r="C46" s="63"/>
      <c r="D46" s="35"/>
      <c r="E46" s="37" t="s">
        <v>90</v>
      </c>
      <c r="F46" s="68"/>
      <c r="G46" s="68"/>
      <c r="H46" s="68">
        <v>19896.919999999998</v>
      </c>
      <c r="I46" s="127" t="e">
        <f t="shared" si="0"/>
        <v>#DIV/0!</v>
      </c>
    </row>
    <row r="47" spans="2:9" s="36" customFormat="1" ht="15" customHeight="1" x14ac:dyDescent="0.25">
      <c r="B47" s="62">
        <v>3224</v>
      </c>
      <c r="C47" s="63"/>
      <c r="D47" s="35"/>
      <c r="E47" s="37" t="s">
        <v>91</v>
      </c>
      <c r="F47" s="68"/>
      <c r="G47" s="68"/>
      <c r="H47" s="68">
        <v>998.04</v>
      </c>
      <c r="I47" s="127" t="e">
        <f t="shared" si="0"/>
        <v>#DIV/0!</v>
      </c>
    </row>
    <row r="48" spans="2:9" s="36" customFormat="1" ht="15" customHeight="1" x14ac:dyDescent="0.25">
      <c r="B48" s="62">
        <v>3225</v>
      </c>
      <c r="C48" s="63"/>
      <c r="D48" s="35"/>
      <c r="E48" s="37" t="s">
        <v>151</v>
      </c>
      <c r="F48" s="68"/>
      <c r="G48" s="68"/>
      <c r="H48" s="68">
        <v>5108.1099999999997</v>
      </c>
      <c r="I48" s="127" t="e">
        <f t="shared" si="0"/>
        <v>#DIV/0!</v>
      </c>
    </row>
    <row r="49" spans="2:9" s="36" customFormat="1" ht="15" customHeight="1" x14ac:dyDescent="0.25">
      <c r="B49" s="62">
        <v>3227</v>
      </c>
      <c r="C49" s="63"/>
      <c r="D49" s="35"/>
      <c r="E49" s="37" t="s">
        <v>93</v>
      </c>
      <c r="F49" s="68"/>
      <c r="G49" s="68"/>
      <c r="H49" s="68"/>
      <c r="I49" s="127" t="e">
        <f t="shared" si="0"/>
        <v>#DIV/0!</v>
      </c>
    </row>
    <row r="50" spans="2:9" s="79" customFormat="1" ht="15" customHeight="1" x14ac:dyDescent="0.25">
      <c r="B50" s="73">
        <v>323</v>
      </c>
      <c r="C50" s="74"/>
      <c r="D50" s="75"/>
      <c r="E50" s="76" t="s">
        <v>94</v>
      </c>
      <c r="F50" s="77">
        <f>F51+F52+F53+F54+F55+F56+F57+F58+F59</f>
        <v>0</v>
      </c>
      <c r="G50" s="77">
        <f t="shared" ref="G50:H50" si="14">G51+G52+G53+G54+G55+G56+G57+G58+G59</f>
        <v>0</v>
      </c>
      <c r="H50" s="77">
        <f t="shared" si="14"/>
        <v>13449.230000000001</v>
      </c>
      <c r="I50" s="127" t="e">
        <f t="shared" si="0"/>
        <v>#DIV/0!</v>
      </c>
    </row>
    <row r="51" spans="2:9" s="36" customFormat="1" ht="15" customHeight="1" x14ac:dyDescent="0.25">
      <c r="B51" s="62">
        <v>3231</v>
      </c>
      <c r="C51" s="63"/>
      <c r="D51" s="35"/>
      <c r="E51" s="37" t="s">
        <v>95</v>
      </c>
      <c r="F51" s="68"/>
      <c r="G51" s="68"/>
      <c r="H51" s="68">
        <v>1240.32</v>
      </c>
      <c r="I51" s="127" t="e">
        <f t="shared" si="0"/>
        <v>#DIV/0!</v>
      </c>
    </row>
    <row r="52" spans="2:9" s="36" customFormat="1" ht="15" customHeight="1" x14ac:dyDescent="0.25">
      <c r="B52" s="62">
        <v>3232</v>
      </c>
      <c r="C52" s="63"/>
      <c r="D52" s="35"/>
      <c r="E52" s="37" t="s">
        <v>96</v>
      </c>
      <c r="F52" s="68"/>
      <c r="G52" s="68"/>
      <c r="H52" s="68">
        <v>1789.08</v>
      </c>
      <c r="I52" s="127" t="e">
        <f t="shared" si="0"/>
        <v>#DIV/0!</v>
      </c>
    </row>
    <row r="53" spans="2:9" s="36" customFormat="1" ht="15" customHeight="1" x14ac:dyDescent="0.25">
      <c r="B53" s="62">
        <v>3233</v>
      </c>
      <c r="C53" s="63"/>
      <c r="D53" s="35"/>
      <c r="E53" s="37" t="s">
        <v>97</v>
      </c>
      <c r="F53" s="68"/>
      <c r="G53" s="68"/>
      <c r="H53" s="68"/>
      <c r="I53" s="127" t="e">
        <f t="shared" si="0"/>
        <v>#DIV/0!</v>
      </c>
    </row>
    <row r="54" spans="2:9" s="36" customFormat="1" ht="15" customHeight="1" x14ac:dyDescent="0.25">
      <c r="B54" s="62">
        <v>3234</v>
      </c>
      <c r="C54" s="63"/>
      <c r="D54" s="35"/>
      <c r="E54" s="37" t="s">
        <v>98</v>
      </c>
      <c r="F54" s="68"/>
      <c r="G54" s="68"/>
      <c r="H54" s="68">
        <v>3390.34</v>
      </c>
      <c r="I54" s="127" t="e">
        <f t="shared" si="0"/>
        <v>#DIV/0!</v>
      </c>
    </row>
    <row r="55" spans="2:9" s="36" customFormat="1" ht="15" customHeight="1" x14ac:dyDescent="0.25">
      <c r="B55" s="62">
        <v>3235</v>
      </c>
      <c r="C55" s="63"/>
      <c r="D55" s="35"/>
      <c r="E55" s="37" t="s">
        <v>99</v>
      </c>
      <c r="F55" s="68"/>
      <c r="G55" s="68"/>
      <c r="H55" s="68">
        <v>914.11</v>
      </c>
      <c r="I55" s="127" t="e">
        <f t="shared" si="0"/>
        <v>#DIV/0!</v>
      </c>
    </row>
    <row r="56" spans="2:9" s="36" customFormat="1" ht="15" customHeight="1" x14ac:dyDescent="0.25">
      <c r="B56" s="62">
        <v>3236</v>
      </c>
      <c r="C56" s="63"/>
      <c r="D56" s="35"/>
      <c r="E56" s="37" t="s">
        <v>100</v>
      </c>
      <c r="F56" s="68"/>
      <c r="G56" s="68"/>
      <c r="H56" s="68">
        <v>2412.2600000000002</v>
      </c>
      <c r="I56" s="127" t="e">
        <f t="shared" si="0"/>
        <v>#DIV/0!</v>
      </c>
    </row>
    <row r="57" spans="2:9" s="36" customFormat="1" ht="15" customHeight="1" x14ac:dyDescent="0.25">
      <c r="B57" s="62">
        <v>3237</v>
      </c>
      <c r="C57" s="63"/>
      <c r="D57" s="35"/>
      <c r="E57" s="37" t="s">
        <v>101</v>
      </c>
      <c r="F57" s="68"/>
      <c r="G57" s="68"/>
      <c r="H57" s="68">
        <v>412.5</v>
      </c>
      <c r="I57" s="127" t="e">
        <f t="shared" si="0"/>
        <v>#DIV/0!</v>
      </c>
    </row>
    <row r="58" spans="2:9" s="36" customFormat="1" ht="15" customHeight="1" x14ac:dyDescent="0.25">
      <c r="B58" s="62">
        <v>3238</v>
      </c>
      <c r="C58" s="63"/>
      <c r="D58" s="35"/>
      <c r="E58" s="37" t="s">
        <v>102</v>
      </c>
      <c r="F58" s="68"/>
      <c r="G58" s="68"/>
      <c r="H58" s="68">
        <v>1309.94</v>
      </c>
      <c r="I58" s="127" t="e">
        <f t="shared" si="0"/>
        <v>#DIV/0!</v>
      </c>
    </row>
    <row r="59" spans="2:9" s="36" customFormat="1" ht="15" customHeight="1" x14ac:dyDescent="0.25">
      <c r="B59" s="62">
        <v>3239</v>
      </c>
      <c r="C59" s="63"/>
      <c r="D59" s="35"/>
      <c r="E59" s="37" t="s">
        <v>103</v>
      </c>
      <c r="F59" s="68"/>
      <c r="G59" s="68"/>
      <c r="H59" s="68">
        <v>1980.68</v>
      </c>
      <c r="I59" s="127" t="e">
        <f t="shared" si="0"/>
        <v>#DIV/0!</v>
      </c>
    </row>
    <row r="60" spans="2:9" s="79" customFormat="1" ht="15" customHeight="1" x14ac:dyDescent="0.25">
      <c r="B60" s="73">
        <v>324</v>
      </c>
      <c r="C60" s="74"/>
      <c r="D60" s="75"/>
      <c r="E60" s="76" t="s">
        <v>104</v>
      </c>
      <c r="F60" s="77">
        <f>F61</f>
        <v>0</v>
      </c>
      <c r="G60" s="77">
        <f t="shared" ref="G60:H60" si="15">G61</f>
        <v>0</v>
      </c>
      <c r="H60" s="77">
        <f t="shared" si="15"/>
        <v>0</v>
      </c>
      <c r="I60" s="127" t="e">
        <f t="shared" si="0"/>
        <v>#DIV/0!</v>
      </c>
    </row>
    <row r="61" spans="2:9" s="36" customFormat="1" ht="15" customHeight="1" x14ac:dyDescent="0.25">
      <c r="B61" s="62">
        <v>3241</v>
      </c>
      <c r="C61" s="63"/>
      <c r="D61" s="35"/>
      <c r="E61" s="37" t="s">
        <v>104</v>
      </c>
      <c r="F61" s="68"/>
      <c r="G61" s="68"/>
      <c r="H61" s="68"/>
      <c r="I61" s="127" t="e">
        <f t="shared" si="0"/>
        <v>#DIV/0!</v>
      </c>
    </row>
    <row r="62" spans="2:9" s="79" customFormat="1" ht="15" customHeight="1" x14ac:dyDescent="0.25">
      <c r="B62" s="73">
        <v>329</v>
      </c>
      <c r="C62" s="74"/>
      <c r="D62" s="75"/>
      <c r="E62" s="76" t="s">
        <v>105</v>
      </c>
      <c r="F62" s="77">
        <f>F63+F64+F65+F66+F67+F68</f>
        <v>0</v>
      </c>
      <c r="G62" s="77">
        <f t="shared" ref="G62:H62" si="16">G63+G64+G65+G66+G67+G68</f>
        <v>0</v>
      </c>
      <c r="H62" s="77">
        <f t="shared" si="16"/>
        <v>2052.38</v>
      </c>
      <c r="I62" s="127" t="e">
        <f t="shared" si="0"/>
        <v>#DIV/0!</v>
      </c>
    </row>
    <row r="63" spans="2:9" s="36" customFormat="1" ht="21.75" customHeight="1" x14ac:dyDescent="0.25">
      <c r="B63" s="62">
        <v>3291</v>
      </c>
      <c r="C63" s="63"/>
      <c r="D63" s="35"/>
      <c r="E63" s="80" t="s">
        <v>106</v>
      </c>
      <c r="F63" s="68"/>
      <c r="G63" s="68"/>
      <c r="H63" s="68"/>
      <c r="I63" s="127" t="e">
        <f>H63/G63*100</f>
        <v>#DIV/0!</v>
      </c>
    </row>
    <row r="64" spans="2:9" s="36" customFormat="1" ht="15" customHeight="1" x14ac:dyDescent="0.25">
      <c r="B64" s="62">
        <v>3292</v>
      </c>
      <c r="C64" s="63"/>
      <c r="D64" s="35"/>
      <c r="E64" s="37" t="s">
        <v>107</v>
      </c>
      <c r="F64" s="68"/>
      <c r="G64" s="68"/>
      <c r="H64" s="68"/>
      <c r="I64" s="127" t="e">
        <f t="shared" si="0"/>
        <v>#DIV/0!</v>
      </c>
    </row>
    <row r="65" spans="2:9" s="36" customFormat="1" ht="15" customHeight="1" x14ac:dyDescent="0.25">
      <c r="B65" s="62">
        <v>3293</v>
      </c>
      <c r="C65" s="63"/>
      <c r="D65" s="35"/>
      <c r="E65" s="37" t="s">
        <v>108</v>
      </c>
      <c r="F65" s="68"/>
      <c r="G65" s="68"/>
      <c r="H65" s="68"/>
      <c r="I65" s="127" t="e">
        <f t="shared" si="0"/>
        <v>#DIV/0!</v>
      </c>
    </row>
    <row r="66" spans="2:9" s="36" customFormat="1" ht="15" customHeight="1" x14ac:dyDescent="0.25">
      <c r="B66" s="62">
        <v>3294</v>
      </c>
      <c r="C66" s="63"/>
      <c r="D66" s="35"/>
      <c r="E66" s="37" t="s">
        <v>109</v>
      </c>
      <c r="F66" s="68"/>
      <c r="G66" s="68"/>
      <c r="H66" s="68">
        <v>53.09</v>
      </c>
      <c r="I66" s="127" t="e">
        <f t="shared" si="0"/>
        <v>#DIV/0!</v>
      </c>
    </row>
    <row r="67" spans="2:9" s="36" customFormat="1" ht="15" customHeight="1" x14ac:dyDescent="0.25">
      <c r="B67" s="62">
        <v>3295</v>
      </c>
      <c r="C67" s="63"/>
      <c r="D67" s="35"/>
      <c r="E67" s="37" t="s">
        <v>110</v>
      </c>
      <c r="F67" s="68"/>
      <c r="G67" s="68"/>
      <c r="H67" s="68">
        <v>265.45</v>
      </c>
      <c r="I67" s="127" t="e">
        <f t="shared" si="0"/>
        <v>#DIV/0!</v>
      </c>
    </row>
    <row r="68" spans="2:9" s="36" customFormat="1" ht="15" customHeight="1" x14ac:dyDescent="0.25">
      <c r="B68" s="62">
        <v>3299</v>
      </c>
      <c r="C68" s="63"/>
      <c r="D68" s="35"/>
      <c r="E68" s="37" t="s">
        <v>105</v>
      </c>
      <c r="F68" s="68"/>
      <c r="G68" s="68"/>
      <c r="H68" s="68">
        <v>1733.84</v>
      </c>
      <c r="I68" s="127" t="e">
        <f t="shared" si="0"/>
        <v>#DIV/0!</v>
      </c>
    </row>
    <row r="69" spans="2:9" s="79" customFormat="1" ht="15" customHeight="1" x14ac:dyDescent="0.25">
      <c r="B69" s="73">
        <v>34</v>
      </c>
      <c r="C69" s="74"/>
      <c r="D69" s="75"/>
      <c r="E69" s="75" t="s">
        <v>111</v>
      </c>
      <c r="F69" s="77">
        <v>500</v>
      </c>
      <c r="G69" s="77">
        <v>480</v>
      </c>
      <c r="H69" s="77">
        <v>449.02</v>
      </c>
      <c r="I69" s="127">
        <f t="shared" si="0"/>
        <v>93.545833333333334</v>
      </c>
    </row>
    <row r="70" spans="2:9" s="79" customFormat="1" ht="15" customHeight="1" x14ac:dyDescent="0.25">
      <c r="B70" s="73">
        <v>343</v>
      </c>
      <c r="C70" s="74"/>
      <c r="D70" s="75"/>
      <c r="E70" s="76" t="s">
        <v>112</v>
      </c>
      <c r="F70" s="77">
        <f>F71+F72</f>
        <v>0</v>
      </c>
      <c r="G70" s="77">
        <f>G71+G72</f>
        <v>0</v>
      </c>
      <c r="H70" s="68">
        <v>449.02</v>
      </c>
      <c r="I70" s="127" t="e">
        <f t="shared" si="0"/>
        <v>#DIV/0!</v>
      </c>
    </row>
    <row r="71" spans="2:9" s="36" customFormat="1" ht="15" customHeight="1" x14ac:dyDescent="0.25">
      <c r="B71" s="62">
        <v>3431</v>
      </c>
      <c r="C71" s="63"/>
      <c r="D71" s="35"/>
      <c r="E71" s="37" t="s">
        <v>113</v>
      </c>
      <c r="F71" s="68"/>
      <c r="G71" s="68"/>
      <c r="H71" s="68">
        <v>449.02</v>
      </c>
      <c r="I71" s="127" t="e">
        <f t="shared" si="0"/>
        <v>#DIV/0!</v>
      </c>
    </row>
    <row r="72" spans="2:9" s="36" customFormat="1" ht="15" customHeight="1" x14ac:dyDescent="0.25">
      <c r="B72" s="62">
        <v>3433</v>
      </c>
      <c r="C72" s="63"/>
      <c r="D72" s="35"/>
      <c r="E72" s="37" t="s">
        <v>114</v>
      </c>
      <c r="F72" s="68"/>
      <c r="G72" s="68"/>
      <c r="H72" s="68">
        <v>449.02</v>
      </c>
      <c r="I72" s="127" t="e">
        <f t="shared" si="0"/>
        <v>#DIV/0!</v>
      </c>
    </row>
    <row r="73" spans="2:9" s="36" customFormat="1" ht="15" customHeight="1" x14ac:dyDescent="0.25">
      <c r="B73" s="138" t="s">
        <v>215</v>
      </c>
      <c r="C73" s="139" t="s">
        <v>221</v>
      </c>
      <c r="D73" s="139"/>
      <c r="E73" s="157" t="s">
        <v>222</v>
      </c>
      <c r="F73" s="81">
        <v>457.91</v>
      </c>
      <c r="G73" s="81">
        <v>457.91</v>
      </c>
      <c r="H73" s="81"/>
      <c r="I73" s="127">
        <f t="shared" si="0"/>
        <v>0</v>
      </c>
    </row>
    <row r="74" spans="2:9" s="36" customFormat="1" ht="15" customHeight="1" x14ac:dyDescent="0.25">
      <c r="B74" s="135">
        <v>32</v>
      </c>
      <c r="C74" s="136"/>
      <c r="D74" s="136"/>
      <c r="E74" s="156" t="s">
        <v>12</v>
      </c>
      <c r="F74" s="68">
        <v>457.91</v>
      </c>
      <c r="G74" s="77">
        <v>457.91</v>
      </c>
      <c r="H74" s="68"/>
      <c r="I74" s="127">
        <f t="shared" ref="I74:I93" si="17">H74/G74*100</f>
        <v>0</v>
      </c>
    </row>
    <row r="75" spans="2:9" s="83" customFormat="1" ht="15" customHeight="1" x14ac:dyDescent="0.25">
      <c r="B75" s="206" t="s">
        <v>156</v>
      </c>
      <c r="C75" s="207"/>
      <c r="D75" s="207"/>
      <c r="E75" s="208"/>
      <c r="F75" s="81"/>
      <c r="G75" s="82"/>
      <c r="H75" s="82"/>
      <c r="I75" s="127" t="e">
        <f t="shared" si="17"/>
        <v>#DIV/0!</v>
      </c>
    </row>
    <row r="76" spans="2:9" s="88" customFormat="1" ht="15" customHeight="1" x14ac:dyDescent="0.25">
      <c r="B76" s="206" t="s">
        <v>176</v>
      </c>
      <c r="C76" s="207"/>
      <c r="D76" s="207"/>
      <c r="E76" s="208"/>
      <c r="F76" s="81"/>
      <c r="G76" s="82"/>
      <c r="H76" s="82"/>
      <c r="I76" s="127" t="e">
        <f t="shared" si="17"/>
        <v>#DIV/0!</v>
      </c>
    </row>
    <row r="77" spans="2:9" s="72" customFormat="1" ht="15" customHeight="1" x14ac:dyDescent="0.25">
      <c r="B77" s="209" t="s">
        <v>157</v>
      </c>
      <c r="C77" s="210"/>
      <c r="D77" s="210"/>
      <c r="E77" s="211"/>
      <c r="F77" s="70">
        <v>931000</v>
      </c>
      <c r="G77" s="82">
        <v>910000</v>
      </c>
      <c r="H77" s="85">
        <v>907282.84</v>
      </c>
      <c r="I77" s="127">
        <f t="shared" si="17"/>
        <v>99.701410989010981</v>
      </c>
    </row>
    <row r="78" spans="2:9" s="79" customFormat="1" ht="15" customHeight="1" x14ac:dyDescent="0.25">
      <c r="B78" s="200">
        <v>31</v>
      </c>
      <c r="C78" s="201"/>
      <c r="D78" s="202"/>
      <c r="E78" s="76" t="s">
        <v>4</v>
      </c>
      <c r="F78" s="77">
        <v>868000</v>
      </c>
      <c r="G78" s="78">
        <v>845000</v>
      </c>
      <c r="H78" s="78">
        <v>840974.45</v>
      </c>
      <c r="I78" s="127">
        <f t="shared" si="17"/>
        <v>99.523603550295846</v>
      </c>
    </row>
    <row r="79" spans="2:9" s="79" customFormat="1" ht="15" customHeight="1" x14ac:dyDescent="0.25">
      <c r="B79" s="200">
        <v>311</v>
      </c>
      <c r="C79" s="201"/>
      <c r="D79" s="202"/>
      <c r="E79" s="76" t="s">
        <v>23</v>
      </c>
      <c r="F79" s="77">
        <f>F80+F81</f>
        <v>0</v>
      </c>
      <c r="G79" s="77">
        <f t="shared" ref="G79:H79" si="18">G80+G81</f>
        <v>0</v>
      </c>
      <c r="H79" s="77">
        <f t="shared" si="18"/>
        <v>694695.64</v>
      </c>
      <c r="I79" s="127" t="e">
        <f t="shared" si="17"/>
        <v>#DIV/0!</v>
      </c>
    </row>
    <row r="80" spans="2:9" s="36" customFormat="1" ht="15" customHeight="1" x14ac:dyDescent="0.25">
      <c r="B80" s="212">
        <v>3111</v>
      </c>
      <c r="C80" s="212"/>
      <c r="D80" s="212"/>
      <c r="E80" s="37" t="s">
        <v>24</v>
      </c>
      <c r="F80" s="68"/>
      <c r="G80" s="68"/>
      <c r="H80" s="68">
        <v>691563.84</v>
      </c>
      <c r="I80" s="127" t="e">
        <f t="shared" si="17"/>
        <v>#DIV/0!</v>
      </c>
    </row>
    <row r="81" spans="2:9" s="36" customFormat="1" ht="15" customHeight="1" x14ac:dyDescent="0.25">
      <c r="B81" s="62">
        <v>3113</v>
      </c>
      <c r="C81" s="63"/>
      <c r="D81" s="35"/>
      <c r="E81" s="37" t="s">
        <v>80</v>
      </c>
      <c r="F81" s="68"/>
      <c r="G81" s="68"/>
      <c r="H81" s="68">
        <v>3131.8</v>
      </c>
      <c r="I81" s="127" t="e">
        <f t="shared" si="17"/>
        <v>#DIV/0!</v>
      </c>
    </row>
    <row r="82" spans="2:9" s="79" customFormat="1" ht="15" customHeight="1" x14ac:dyDescent="0.25">
      <c r="B82" s="73">
        <v>312</v>
      </c>
      <c r="C82" s="74"/>
      <c r="D82" s="75"/>
      <c r="E82" s="76" t="s">
        <v>81</v>
      </c>
      <c r="F82" s="77">
        <f>F83</f>
        <v>0</v>
      </c>
      <c r="G82" s="77">
        <f t="shared" ref="G82:H82" si="19">G83</f>
        <v>0</v>
      </c>
      <c r="H82" s="77">
        <f t="shared" si="19"/>
        <v>30183.16</v>
      </c>
      <c r="I82" s="127" t="e">
        <f t="shared" si="17"/>
        <v>#DIV/0!</v>
      </c>
    </row>
    <row r="83" spans="2:9" s="36" customFormat="1" ht="15" customHeight="1" x14ac:dyDescent="0.25">
      <c r="B83" s="62">
        <v>3121</v>
      </c>
      <c r="C83" s="63"/>
      <c r="D83" s="35"/>
      <c r="E83" s="37" t="s">
        <v>81</v>
      </c>
      <c r="F83" s="68"/>
      <c r="G83" s="68"/>
      <c r="H83" s="68">
        <v>30183.16</v>
      </c>
      <c r="I83" s="127" t="e">
        <f t="shared" si="17"/>
        <v>#DIV/0!</v>
      </c>
    </row>
    <row r="84" spans="2:9" s="79" customFormat="1" ht="15" customHeight="1" x14ac:dyDescent="0.25">
      <c r="B84" s="200">
        <v>313</v>
      </c>
      <c r="C84" s="201"/>
      <c r="D84" s="202"/>
      <c r="E84" s="76" t="s">
        <v>82</v>
      </c>
      <c r="F84" s="77">
        <f>F85</f>
        <v>0</v>
      </c>
      <c r="G84" s="77">
        <f t="shared" ref="G84:H84" si="20">G85</f>
        <v>0</v>
      </c>
      <c r="H84" s="77">
        <f t="shared" si="20"/>
        <v>114833.14</v>
      </c>
      <c r="I84" s="127" t="e">
        <f t="shared" si="17"/>
        <v>#DIV/0!</v>
      </c>
    </row>
    <row r="85" spans="2:9" s="36" customFormat="1" ht="15" customHeight="1" x14ac:dyDescent="0.25">
      <c r="B85" s="203">
        <v>3132</v>
      </c>
      <c r="C85" s="204"/>
      <c r="D85" s="205"/>
      <c r="E85" s="35" t="s">
        <v>83</v>
      </c>
      <c r="F85" s="68"/>
      <c r="G85" s="68"/>
      <c r="H85" s="68">
        <v>114833.14</v>
      </c>
      <c r="I85" s="127" t="e">
        <f t="shared" si="17"/>
        <v>#DIV/0!</v>
      </c>
    </row>
    <row r="86" spans="2:9" s="79" customFormat="1" ht="15" customHeight="1" x14ac:dyDescent="0.25">
      <c r="B86" s="200">
        <v>32</v>
      </c>
      <c r="C86" s="201"/>
      <c r="D86" s="202"/>
      <c r="E86" s="75" t="s">
        <v>12</v>
      </c>
      <c r="F86" s="77">
        <v>63000</v>
      </c>
      <c r="G86" s="77">
        <v>65000</v>
      </c>
      <c r="H86" s="77">
        <v>66308.39</v>
      </c>
      <c r="I86" s="127">
        <f t="shared" si="17"/>
        <v>102.01290769230769</v>
      </c>
    </row>
    <row r="87" spans="2:9" s="79" customFormat="1" ht="15" customHeight="1" x14ac:dyDescent="0.25">
      <c r="B87" s="200">
        <v>321</v>
      </c>
      <c r="C87" s="201"/>
      <c r="D87" s="202"/>
      <c r="E87" s="75" t="s">
        <v>25</v>
      </c>
      <c r="F87" s="77">
        <f>F88+F89</f>
        <v>0</v>
      </c>
      <c r="G87" s="77">
        <f t="shared" ref="G87:H87" si="21">G88+G89</f>
        <v>0</v>
      </c>
      <c r="H87" s="77">
        <f t="shared" si="21"/>
        <v>66308.39</v>
      </c>
      <c r="I87" s="127" t="e">
        <f t="shared" si="17"/>
        <v>#DIV/0!</v>
      </c>
    </row>
    <row r="88" spans="2:9" s="36" customFormat="1" ht="15" customHeight="1" x14ac:dyDescent="0.25">
      <c r="B88" s="62">
        <v>3211</v>
      </c>
      <c r="C88" s="63"/>
      <c r="D88" s="35"/>
      <c r="E88" s="35" t="s">
        <v>26</v>
      </c>
      <c r="F88" s="68"/>
      <c r="G88" s="68"/>
      <c r="H88" s="68"/>
      <c r="I88" s="127" t="e">
        <f t="shared" si="17"/>
        <v>#DIV/0!</v>
      </c>
    </row>
    <row r="89" spans="2:9" s="36" customFormat="1" ht="15" customHeight="1" x14ac:dyDescent="0.25">
      <c r="B89" s="203">
        <v>3212</v>
      </c>
      <c r="C89" s="204"/>
      <c r="D89" s="205"/>
      <c r="E89" s="35" t="s">
        <v>84</v>
      </c>
      <c r="F89" s="68"/>
      <c r="G89" s="68"/>
      <c r="H89" s="68">
        <v>66308.39</v>
      </c>
      <c r="I89" s="127" t="e">
        <f t="shared" si="17"/>
        <v>#DIV/0!</v>
      </c>
    </row>
    <row r="90" spans="2:9" s="79" customFormat="1" ht="15" customHeight="1" x14ac:dyDescent="0.25">
      <c r="B90" s="73">
        <v>329</v>
      </c>
      <c r="C90" s="74"/>
      <c r="D90" s="75"/>
      <c r="E90" s="76" t="s">
        <v>105</v>
      </c>
      <c r="F90" s="77">
        <f>F91+F92</f>
        <v>0</v>
      </c>
      <c r="G90" s="77">
        <f t="shared" ref="G90:H90" si="22">G91+G92</f>
        <v>0</v>
      </c>
      <c r="H90" s="77">
        <f t="shared" si="22"/>
        <v>0</v>
      </c>
      <c r="I90" s="127" t="e">
        <f t="shared" si="17"/>
        <v>#DIV/0!</v>
      </c>
    </row>
    <row r="91" spans="2:9" s="36" customFormat="1" ht="15" customHeight="1" x14ac:dyDescent="0.25">
      <c r="B91" s="62">
        <v>3293</v>
      </c>
      <c r="C91" s="63"/>
      <c r="D91" s="35"/>
      <c r="E91" s="37" t="s">
        <v>108</v>
      </c>
      <c r="F91" s="68"/>
      <c r="G91" s="68"/>
      <c r="H91" s="68"/>
      <c r="I91" s="127" t="e">
        <f t="shared" si="17"/>
        <v>#DIV/0!</v>
      </c>
    </row>
    <row r="92" spans="2:9" s="36" customFormat="1" ht="15" customHeight="1" x14ac:dyDescent="0.25">
      <c r="B92" s="62">
        <v>3295</v>
      </c>
      <c r="C92" s="63"/>
      <c r="D92" s="35"/>
      <c r="E92" s="37" t="s">
        <v>110</v>
      </c>
      <c r="F92" s="68"/>
      <c r="G92" s="68"/>
      <c r="H92" s="68"/>
      <c r="I92" s="127" t="e">
        <f t="shared" si="17"/>
        <v>#DIV/0!</v>
      </c>
    </row>
    <row r="93" spans="2:9" s="92" customFormat="1" ht="24.75" customHeight="1" x14ac:dyDescent="0.25">
      <c r="B93" s="175" t="s">
        <v>158</v>
      </c>
      <c r="C93" s="176"/>
      <c r="D93" s="177"/>
      <c r="E93" s="89" t="s">
        <v>159</v>
      </c>
      <c r="F93" s="90">
        <v>3275.49</v>
      </c>
      <c r="G93" s="90">
        <v>3275.49</v>
      </c>
      <c r="H93" s="91"/>
      <c r="I93" s="127">
        <f t="shared" si="17"/>
        <v>0</v>
      </c>
    </row>
    <row r="94" spans="2:9" s="83" customFormat="1" ht="17.25" customHeight="1" x14ac:dyDescent="0.25">
      <c r="B94" s="206" t="s">
        <v>148</v>
      </c>
      <c r="C94" s="207"/>
      <c r="D94" s="207"/>
      <c r="E94" s="208"/>
      <c r="F94" s="81"/>
      <c r="G94" s="82"/>
      <c r="H94" s="82"/>
      <c r="I94" s="127" t="e">
        <f>H94/G94*100</f>
        <v>#DIV/0!</v>
      </c>
    </row>
    <row r="95" spans="2:9" s="83" customFormat="1" ht="17.25" customHeight="1" x14ac:dyDescent="0.25">
      <c r="B95" s="206" t="s">
        <v>160</v>
      </c>
      <c r="C95" s="207"/>
      <c r="D95" s="207"/>
      <c r="E95" s="208"/>
      <c r="F95" s="81"/>
      <c r="G95" s="82"/>
      <c r="H95" s="82"/>
      <c r="I95" s="127" t="e">
        <f t="shared" ref="I95:I113" si="23">H95/G95*100</f>
        <v>#DIV/0!</v>
      </c>
    </row>
    <row r="96" spans="2:9" s="72" customFormat="1" ht="17.25" customHeight="1" x14ac:dyDescent="0.25">
      <c r="B96" s="209" t="s">
        <v>199</v>
      </c>
      <c r="C96" s="210"/>
      <c r="D96" s="210"/>
      <c r="E96" s="211"/>
      <c r="F96" s="70"/>
      <c r="G96" s="71"/>
      <c r="H96" s="71"/>
      <c r="I96" s="127" t="e">
        <f t="shared" si="23"/>
        <v>#DIV/0!</v>
      </c>
    </row>
    <row r="97" spans="2:9" s="79" customFormat="1" ht="24.75" customHeight="1" x14ac:dyDescent="0.25">
      <c r="B97" s="200">
        <v>42</v>
      </c>
      <c r="C97" s="201"/>
      <c r="D97" s="202"/>
      <c r="E97" s="86" t="s">
        <v>117</v>
      </c>
      <c r="F97" s="77">
        <f>F98+F100</f>
        <v>0</v>
      </c>
      <c r="G97" s="78"/>
      <c r="H97" s="78"/>
      <c r="I97" s="127" t="e">
        <f t="shared" si="23"/>
        <v>#DIV/0!</v>
      </c>
    </row>
    <row r="98" spans="2:9" s="79" customFormat="1" ht="15" customHeight="1" x14ac:dyDescent="0.25">
      <c r="B98" s="200">
        <v>422</v>
      </c>
      <c r="C98" s="201"/>
      <c r="D98" s="202"/>
      <c r="E98" s="76" t="s">
        <v>118</v>
      </c>
      <c r="F98" s="77">
        <f>F99</f>
        <v>0</v>
      </c>
      <c r="G98" s="78"/>
      <c r="H98" s="78"/>
      <c r="I98" s="127" t="e">
        <f t="shared" si="23"/>
        <v>#DIV/0!</v>
      </c>
    </row>
    <row r="99" spans="2:9" s="36" customFormat="1" ht="15" customHeight="1" x14ac:dyDescent="0.25">
      <c r="B99" s="62">
        <v>4223</v>
      </c>
      <c r="C99" s="63"/>
      <c r="D99" s="35"/>
      <c r="E99" s="37" t="s">
        <v>119</v>
      </c>
      <c r="F99" s="68"/>
      <c r="G99" s="69"/>
      <c r="H99" s="69"/>
      <c r="I99" s="127" t="e">
        <f t="shared" si="23"/>
        <v>#DIV/0!</v>
      </c>
    </row>
    <row r="100" spans="2:9" s="79" customFormat="1" ht="15" customHeight="1" x14ac:dyDescent="0.25">
      <c r="B100" s="73">
        <v>424</v>
      </c>
      <c r="C100" s="74"/>
      <c r="D100" s="75"/>
      <c r="E100" s="76" t="s">
        <v>122</v>
      </c>
      <c r="F100" s="77">
        <f>F101</f>
        <v>0</v>
      </c>
      <c r="G100" s="78"/>
      <c r="H100" s="78"/>
      <c r="I100" s="127" t="e">
        <f t="shared" si="23"/>
        <v>#DIV/0!</v>
      </c>
    </row>
    <row r="101" spans="2:9" s="36" customFormat="1" ht="15" customHeight="1" x14ac:dyDescent="0.25">
      <c r="B101" s="212">
        <v>4241</v>
      </c>
      <c r="C101" s="212"/>
      <c r="D101" s="212"/>
      <c r="E101" s="37" t="s">
        <v>122</v>
      </c>
      <c r="F101" s="68"/>
      <c r="G101" s="69"/>
      <c r="H101" s="69"/>
      <c r="I101" s="127" t="e">
        <f t="shared" si="23"/>
        <v>#DIV/0!</v>
      </c>
    </row>
    <row r="102" spans="2:9" s="83" customFormat="1" ht="17.25" customHeight="1" x14ac:dyDescent="0.25">
      <c r="B102" s="206" t="s">
        <v>148</v>
      </c>
      <c r="C102" s="207"/>
      <c r="D102" s="207"/>
      <c r="E102" s="208"/>
      <c r="F102" s="81"/>
      <c r="G102" s="82"/>
      <c r="H102" s="82"/>
      <c r="I102" s="127" t="e">
        <f t="shared" si="23"/>
        <v>#DIV/0!</v>
      </c>
    </row>
    <row r="103" spans="2:9" s="83" customFormat="1" ht="17.25" customHeight="1" x14ac:dyDescent="0.25">
      <c r="B103" s="206" t="s">
        <v>160</v>
      </c>
      <c r="C103" s="207"/>
      <c r="D103" s="207"/>
      <c r="E103" s="208"/>
      <c r="F103" s="81"/>
      <c r="G103" s="82"/>
      <c r="H103" s="82"/>
      <c r="I103" s="127" t="e">
        <f t="shared" si="23"/>
        <v>#DIV/0!</v>
      </c>
    </row>
    <row r="104" spans="2:9" s="72" customFormat="1" ht="17.25" customHeight="1" x14ac:dyDescent="0.25">
      <c r="B104" s="209" t="s">
        <v>152</v>
      </c>
      <c r="C104" s="210"/>
      <c r="D104" s="210"/>
      <c r="E104" s="211"/>
      <c r="F104" s="70"/>
      <c r="G104" s="71"/>
      <c r="H104" s="71"/>
      <c r="I104" s="127" t="e">
        <f t="shared" si="23"/>
        <v>#DIV/0!</v>
      </c>
    </row>
    <row r="105" spans="2:9" s="79" customFormat="1" ht="24.75" customHeight="1" x14ac:dyDescent="0.25">
      <c r="B105" s="200">
        <v>42</v>
      </c>
      <c r="C105" s="201"/>
      <c r="D105" s="202"/>
      <c r="E105" s="86" t="s">
        <v>117</v>
      </c>
      <c r="F105" s="77">
        <f>F106</f>
        <v>0</v>
      </c>
      <c r="G105" s="78"/>
      <c r="H105" s="78"/>
      <c r="I105" s="127" t="e">
        <f t="shared" si="23"/>
        <v>#DIV/0!</v>
      </c>
    </row>
    <row r="106" spans="2:9" s="79" customFormat="1" ht="15" customHeight="1" x14ac:dyDescent="0.25">
      <c r="B106" s="73">
        <v>424</v>
      </c>
      <c r="C106" s="74"/>
      <c r="D106" s="75"/>
      <c r="E106" s="76" t="s">
        <v>122</v>
      </c>
      <c r="F106" s="77">
        <f>F107</f>
        <v>0</v>
      </c>
      <c r="G106" s="78"/>
      <c r="H106" s="78"/>
      <c r="I106" s="127" t="e">
        <f t="shared" si="23"/>
        <v>#DIV/0!</v>
      </c>
    </row>
    <row r="107" spans="2:9" s="36" customFormat="1" ht="15" customHeight="1" x14ac:dyDescent="0.25">
      <c r="B107" s="212">
        <v>4241</v>
      </c>
      <c r="C107" s="212"/>
      <c r="D107" s="212"/>
      <c r="E107" s="37" t="s">
        <v>122</v>
      </c>
      <c r="F107" s="68"/>
      <c r="G107" s="69"/>
      <c r="H107" s="69"/>
      <c r="I107" s="127" t="e">
        <f t="shared" si="23"/>
        <v>#DIV/0!</v>
      </c>
    </row>
    <row r="108" spans="2:9" s="83" customFormat="1" ht="17.25" customHeight="1" x14ac:dyDescent="0.25">
      <c r="B108" s="206" t="s">
        <v>153</v>
      </c>
      <c r="C108" s="207"/>
      <c r="D108" s="207"/>
      <c r="E108" s="208"/>
      <c r="F108" s="81"/>
      <c r="G108" s="82"/>
      <c r="H108" s="82"/>
      <c r="I108" s="127" t="e">
        <f t="shared" si="23"/>
        <v>#DIV/0!</v>
      </c>
    </row>
    <row r="109" spans="2:9" s="83" customFormat="1" ht="17.25" customHeight="1" x14ac:dyDescent="0.25">
      <c r="B109" s="206" t="s">
        <v>162</v>
      </c>
      <c r="C109" s="207"/>
      <c r="D109" s="207"/>
      <c r="E109" s="208"/>
      <c r="F109" s="81"/>
      <c r="G109" s="82"/>
      <c r="H109" s="82"/>
      <c r="I109" s="127" t="e">
        <f t="shared" si="23"/>
        <v>#DIV/0!</v>
      </c>
    </row>
    <row r="110" spans="2:9" s="72" customFormat="1" ht="17.25" customHeight="1" x14ac:dyDescent="0.25">
      <c r="B110" s="209" t="s">
        <v>163</v>
      </c>
      <c r="C110" s="210"/>
      <c r="D110" s="210"/>
      <c r="E110" s="211"/>
      <c r="F110" s="70"/>
      <c r="G110" s="71"/>
      <c r="H110" s="71"/>
      <c r="I110" s="127" t="e">
        <f t="shared" si="23"/>
        <v>#DIV/0!</v>
      </c>
    </row>
    <row r="111" spans="2:9" s="79" customFormat="1" ht="15" customHeight="1" x14ac:dyDescent="0.25">
      <c r="B111" s="200">
        <v>32</v>
      </c>
      <c r="C111" s="201"/>
      <c r="D111" s="202"/>
      <c r="E111" s="75" t="s">
        <v>12</v>
      </c>
      <c r="F111" s="77">
        <f>F112</f>
        <v>0</v>
      </c>
      <c r="G111" s="78"/>
      <c r="H111" s="78"/>
      <c r="I111" s="127" t="e">
        <f t="shared" si="23"/>
        <v>#DIV/0!</v>
      </c>
    </row>
    <row r="112" spans="2:9" s="36" customFormat="1" ht="15" customHeight="1" x14ac:dyDescent="0.25">
      <c r="B112" s="73">
        <v>323</v>
      </c>
      <c r="C112" s="63"/>
      <c r="D112" s="35"/>
      <c r="E112" s="76" t="s">
        <v>94</v>
      </c>
      <c r="F112" s="68">
        <f>F113</f>
        <v>0</v>
      </c>
      <c r="G112" s="69"/>
      <c r="H112" s="69"/>
      <c r="I112" s="127" t="e">
        <f t="shared" si="23"/>
        <v>#DIV/0!</v>
      </c>
    </row>
    <row r="113" spans="2:9" s="36" customFormat="1" ht="15" customHeight="1" x14ac:dyDescent="0.25">
      <c r="B113" s="62">
        <v>3232</v>
      </c>
      <c r="C113" s="63"/>
      <c r="D113" s="35"/>
      <c r="E113" s="37" t="s">
        <v>96</v>
      </c>
      <c r="F113" s="68"/>
      <c r="G113" s="69"/>
      <c r="H113" s="69"/>
      <c r="I113" s="127" t="e">
        <f t="shared" si="23"/>
        <v>#DIV/0!</v>
      </c>
    </row>
    <row r="114" spans="2:9" s="79" customFormat="1" ht="22.5" customHeight="1" x14ac:dyDescent="0.25">
      <c r="B114" s="200">
        <v>42</v>
      </c>
      <c r="C114" s="201"/>
      <c r="D114" s="202"/>
      <c r="E114" s="86" t="s">
        <v>117</v>
      </c>
      <c r="F114" s="77">
        <f>F115</f>
        <v>0</v>
      </c>
      <c r="G114" s="78"/>
      <c r="H114" s="78"/>
      <c r="I114" s="127" t="e">
        <f>H114/G114*100</f>
        <v>#DIV/0!</v>
      </c>
    </row>
    <row r="115" spans="2:9" s="36" customFormat="1" ht="22.5" customHeight="1" x14ac:dyDescent="0.25">
      <c r="B115" s="200">
        <v>422</v>
      </c>
      <c r="C115" s="201"/>
      <c r="D115" s="202"/>
      <c r="E115" s="76" t="s">
        <v>118</v>
      </c>
      <c r="F115" s="68">
        <f>F116</f>
        <v>0</v>
      </c>
      <c r="G115" s="69"/>
      <c r="H115" s="69"/>
      <c r="I115" s="127" t="e">
        <f t="shared" ref="I115:I144" si="24">H115/G115*100</f>
        <v>#DIV/0!</v>
      </c>
    </row>
    <row r="116" spans="2:9" s="36" customFormat="1" ht="15" customHeight="1" x14ac:dyDescent="0.25">
      <c r="B116" s="212">
        <v>4221</v>
      </c>
      <c r="C116" s="212"/>
      <c r="D116" s="212"/>
      <c r="E116" s="37" t="s">
        <v>161</v>
      </c>
      <c r="F116" s="68"/>
      <c r="G116" s="69"/>
      <c r="H116" s="69"/>
      <c r="I116" s="127" t="e">
        <f t="shared" si="24"/>
        <v>#DIV/0!</v>
      </c>
    </row>
    <row r="117" spans="2:9" s="36" customFormat="1" ht="15" customHeight="1" x14ac:dyDescent="0.25">
      <c r="B117" s="142" t="s">
        <v>223</v>
      </c>
      <c r="C117" s="143" t="s">
        <v>224</v>
      </c>
      <c r="D117" s="144"/>
      <c r="E117" s="158" t="s">
        <v>225</v>
      </c>
      <c r="F117" s="70">
        <v>1211.97</v>
      </c>
      <c r="G117" s="70">
        <v>1211.97</v>
      </c>
      <c r="H117" s="71"/>
      <c r="I117" s="127">
        <f t="shared" si="24"/>
        <v>0</v>
      </c>
    </row>
    <row r="118" spans="2:9" s="36" customFormat="1" ht="15" customHeight="1" x14ac:dyDescent="0.25">
      <c r="B118" s="151"/>
      <c r="C118" s="152">
        <v>42</v>
      </c>
      <c r="D118" s="153"/>
      <c r="E118" s="86" t="s">
        <v>226</v>
      </c>
      <c r="F118" s="68">
        <v>1211.97</v>
      </c>
      <c r="G118" s="68">
        <v>1211.97</v>
      </c>
      <c r="H118" s="69"/>
      <c r="I118" s="127">
        <f t="shared" si="24"/>
        <v>0</v>
      </c>
    </row>
    <row r="119" spans="2:9" s="36" customFormat="1" ht="15" customHeight="1" x14ac:dyDescent="0.25">
      <c r="B119" s="145" t="s">
        <v>223</v>
      </c>
      <c r="C119" s="146" t="s">
        <v>227</v>
      </c>
      <c r="D119" s="147"/>
      <c r="E119" s="159" t="s">
        <v>228</v>
      </c>
      <c r="F119" s="81">
        <v>2063.52</v>
      </c>
      <c r="G119" s="81">
        <v>2063.52</v>
      </c>
      <c r="H119" s="82"/>
      <c r="I119" s="127">
        <f t="shared" si="24"/>
        <v>0</v>
      </c>
    </row>
    <row r="120" spans="2:9" s="36" customFormat="1" ht="15" customHeight="1" x14ac:dyDescent="0.25">
      <c r="B120" s="151"/>
      <c r="C120" s="152">
        <v>42</v>
      </c>
      <c r="D120" s="153"/>
      <c r="E120" s="86"/>
      <c r="F120" s="68">
        <v>2063.52</v>
      </c>
      <c r="G120" s="77">
        <v>2063.52</v>
      </c>
      <c r="H120" s="69"/>
      <c r="I120" s="127">
        <f t="shared" si="24"/>
        <v>0</v>
      </c>
    </row>
    <row r="121" spans="2:9" s="36" customFormat="1" ht="15" customHeight="1" x14ac:dyDescent="0.25">
      <c r="B121" s="224" t="s">
        <v>229</v>
      </c>
      <c r="C121" s="225"/>
      <c r="D121" s="141"/>
      <c r="E121" s="89" t="s">
        <v>230</v>
      </c>
      <c r="F121" s="90">
        <v>6000</v>
      </c>
      <c r="G121" s="91">
        <v>44851.56</v>
      </c>
      <c r="H121" s="91">
        <v>44851.56</v>
      </c>
      <c r="I121" s="127">
        <f t="shared" si="24"/>
        <v>100</v>
      </c>
    </row>
    <row r="122" spans="2:9" s="36" customFormat="1" ht="15" customHeight="1" x14ac:dyDescent="0.25">
      <c r="B122" s="148" t="s">
        <v>223</v>
      </c>
      <c r="C122" s="149" t="s">
        <v>231</v>
      </c>
      <c r="D122" s="150"/>
      <c r="E122" s="86" t="s">
        <v>232</v>
      </c>
      <c r="F122" s="77">
        <v>6000</v>
      </c>
      <c r="G122" s="78">
        <v>266.27999999999997</v>
      </c>
      <c r="H122" s="78">
        <v>266.27999999999997</v>
      </c>
      <c r="I122" s="127">
        <f t="shared" si="24"/>
        <v>100</v>
      </c>
    </row>
    <row r="123" spans="2:9" s="36" customFormat="1" ht="15" customHeight="1" x14ac:dyDescent="0.25">
      <c r="B123" s="151"/>
      <c r="C123" s="152">
        <v>3</v>
      </c>
      <c r="D123" s="153"/>
      <c r="E123" s="86" t="s">
        <v>3</v>
      </c>
      <c r="F123" s="68">
        <v>6000</v>
      </c>
      <c r="G123" s="78">
        <v>266.27999999999997</v>
      </c>
      <c r="H123" s="78">
        <v>266.27999999999997</v>
      </c>
      <c r="I123" s="127">
        <f t="shared" si="24"/>
        <v>100</v>
      </c>
    </row>
    <row r="124" spans="2:9" s="36" customFormat="1" ht="15" customHeight="1" x14ac:dyDescent="0.25">
      <c r="B124" s="151"/>
      <c r="C124" s="152">
        <v>31</v>
      </c>
      <c r="D124" s="153"/>
      <c r="E124" s="86" t="s">
        <v>4</v>
      </c>
      <c r="F124" s="68">
        <v>2000</v>
      </c>
      <c r="G124" s="69">
        <v>94.67</v>
      </c>
      <c r="H124" s="69">
        <v>94.67</v>
      </c>
      <c r="I124" s="127">
        <f t="shared" si="24"/>
        <v>100</v>
      </c>
    </row>
    <row r="125" spans="2:9" s="36" customFormat="1" ht="15" customHeight="1" x14ac:dyDescent="0.25">
      <c r="B125" s="151"/>
      <c r="C125" s="152">
        <v>32</v>
      </c>
      <c r="D125" s="153"/>
      <c r="E125" s="150" t="s">
        <v>12</v>
      </c>
      <c r="F125" s="68">
        <v>2500</v>
      </c>
      <c r="G125" s="69">
        <v>129.93</v>
      </c>
      <c r="H125" s="69">
        <v>129.93</v>
      </c>
      <c r="I125" s="127">
        <f t="shared" si="24"/>
        <v>100</v>
      </c>
    </row>
    <row r="126" spans="2:9" s="36" customFormat="1" ht="15" customHeight="1" x14ac:dyDescent="0.25">
      <c r="B126" s="151"/>
      <c r="C126" s="152">
        <v>34</v>
      </c>
      <c r="D126" s="153"/>
      <c r="E126" s="150" t="s">
        <v>111</v>
      </c>
      <c r="F126" s="68">
        <v>1500</v>
      </c>
      <c r="G126" s="69">
        <v>41.68</v>
      </c>
      <c r="H126" s="69">
        <v>41.68</v>
      </c>
      <c r="I126" s="127">
        <f t="shared" si="24"/>
        <v>100</v>
      </c>
    </row>
    <row r="127" spans="2:9" s="36" customFormat="1" ht="15" customHeight="1" x14ac:dyDescent="0.25">
      <c r="B127" s="151" t="s">
        <v>215</v>
      </c>
      <c r="C127" s="152" t="s">
        <v>233</v>
      </c>
      <c r="D127" s="153"/>
      <c r="E127" s="150" t="s">
        <v>234</v>
      </c>
      <c r="F127" s="68"/>
      <c r="G127" s="69">
        <v>44585.279999999999</v>
      </c>
      <c r="H127" s="69">
        <v>44585.279999999999</v>
      </c>
      <c r="I127" s="127">
        <f t="shared" si="24"/>
        <v>100</v>
      </c>
    </row>
    <row r="128" spans="2:9" s="36" customFormat="1" ht="15" customHeight="1" x14ac:dyDescent="0.25">
      <c r="B128" s="151"/>
      <c r="C128" s="152">
        <v>31</v>
      </c>
      <c r="D128" s="153"/>
      <c r="E128" s="86" t="s">
        <v>4</v>
      </c>
      <c r="F128" s="68"/>
      <c r="G128" s="69">
        <v>31311.45</v>
      </c>
      <c r="H128" s="69">
        <v>31311.45</v>
      </c>
      <c r="I128" s="127">
        <f t="shared" si="24"/>
        <v>100</v>
      </c>
    </row>
    <row r="129" spans="2:9" s="36" customFormat="1" ht="15" customHeight="1" x14ac:dyDescent="0.25">
      <c r="B129" s="151"/>
      <c r="C129" s="152">
        <v>32</v>
      </c>
      <c r="D129" s="153"/>
      <c r="E129" s="150" t="s">
        <v>12</v>
      </c>
      <c r="F129" s="68"/>
      <c r="G129" s="69">
        <v>5115.28</v>
      </c>
      <c r="H129" s="69">
        <v>5115.28</v>
      </c>
      <c r="I129" s="127">
        <f t="shared" si="24"/>
        <v>100</v>
      </c>
    </row>
    <row r="130" spans="2:9" s="36" customFormat="1" ht="15" customHeight="1" x14ac:dyDescent="0.25">
      <c r="B130" s="151"/>
      <c r="C130" s="152">
        <v>34</v>
      </c>
      <c r="D130" s="153"/>
      <c r="E130" s="150" t="s">
        <v>111</v>
      </c>
      <c r="F130" s="68"/>
      <c r="G130" s="69">
        <v>8158.55</v>
      </c>
      <c r="H130" s="69">
        <v>8158.55</v>
      </c>
      <c r="I130" s="127">
        <f t="shared" si="24"/>
        <v>100</v>
      </c>
    </row>
    <row r="131" spans="2:9" s="92" customFormat="1" ht="20.25" customHeight="1" x14ac:dyDescent="0.25">
      <c r="B131" s="175" t="s">
        <v>164</v>
      </c>
      <c r="C131" s="176"/>
      <c r="D131" s="177"/>
      <c r="E131" s="93" t="s">
        <v>165</v>
      </c>
      <c r="F131" s="90">
        <v>37589.83</v>
      </c>
      <c r="G131" s="91">
        <v>37772.120000000003</v>
      </c>
      <c r="H131" s="91">
        <v>37771.97</v>
      </c>
      <c r="I131" s="127">
        <f t="shared" si="24"/>
        <v>99.99960288170216</v>
      </c>
    </row>
    <row r="132" spans="2:9" s="83" customFormat="1" ht="17.25" customHeight="1" x14ac:dyDescent="0.25">
      <c r="B132" s="206" t="s">
        <v>153</v>
      </c>
      <c r="C132" s="207"/>
      <c r="D132" s="207"/>
      <c r="E132" s="208"/>
      <c r="F132" s="81"/>
      <c r="G132" s="82"/>
      <c r="H132" s="82"/>
      <c r="I132" s="127" t="e">
        <f t="shared" si="24"/>
        <v>#DIV/0!</v>
      </c>
    </row>
    <row r="133" spans="2:9" s="83" customFormat="1" ht="17.25" customHeight="1" x14ac:dyDescent="0.25">
      <c r="B133" s="206" t="s">
        <v>154</v>
      </c>
      <c r="C133" s="207"/>
      <c r="D133" s="207"/>
      <c r="E133" s="208"/>
      <c r="F133" s="81"/>
      <c r="G133" s="82"/>
      <c r="H133" s="82"/>
      <c r="I133" s="127" t="e">
        <f t="shared" si="24"/>
        <v>#DIV/0!</v>
      </c>
    </row>
    <row r="134" spans="2:9" s="72" customFormat="1" ht="17.25" customHeight="1" x14ac:dyDescent="0.25">
      <c r="B134" s="209" t="s">
        <v>155</v>
      </c>
      <c r="C134" s="210"/>
      <c r="D134" s="210"/>
      <c r="E134" s="211"/>
      <c r="F134" s="70">
        <v>37589.83</v>
      </c>
      <c r="G134" s="82">
        <v>37772.120000000003</v>
      </c>
      <c r="H134" s="82">
        <v>37771.97</v>
      </c>
      <c r="I134" s="127">
        <f t="shared" si="24"/>
        <v>99.99960288170216</v>
      </c>
    </row>
    <row r="135" spans="2:9" s="79" customFormat="1" ht="15" customHeight="1" x14ac:dyDescent="0.25">
      <c r="B135" s="200">
        <v>32</v>
      </c>
      <c r="C135" s="201"/>
      <c r="D135" s="202"/>
      <c r="E135" s="75" t="s">
        <v>12</v>
      </c>
      <c r="F135" s="68">
        <v>37589.83</v>
      </c>
      <c r="G135" s="78">
        <v>37772.120000000003</v>
      </c>
      <c r="H135" s="78">
        <v>37771.97</v>
      </c>
      <c r="I135" s="127">
        <f t="shared" si="24"/>
        <v>99.99960288170216</v>
      </c>
    </row>
    <row r="136" spans="2:9" s="36" customFormat="1" ht="15" customHeight="1" x14ac:dyDescent="0.25">
      <c r="B136" s="73">
        <v>323</v>
      </c>
      <c r="C136" s="63"/>
      <c r="D136" s="35"/>
      <c r="E136" s="76" t="s">
        <v>94</v>
      </c>
      <c r="F136" s="68">
        <f>F137</f>
        <v>0</v>
      </c>
      <c r="G136" s="69"/>
      <c r="H136" s="69">
        <v>37771.97</v>
      </c>
      <c r="I136" s="127" t="e">
        <f t="shared" si="24"/>
        <v>#DIV/0!</v>
      </c>
    </row>
    <row r="137" spans="2:9" s="36" customFormat="1" ht="15" customHeight="1" x14ac:dyDescent="0.25">
      <c r="B137" s="62">
        <v>3231</v>
      </c>
      <c r="C137" s="63"/>
      <c r="D137" s="35"/>
      <c r="E137" s="37" t="s">
        <v>95</v>
      </c>
      <c r="F137" s="68"/>
      <c r="G137" s="69"/>
      <c r="H137" s="69">
        <v>37771.97</v>
      </c>
      <c r="I137" s="127" t="e">
        <f t="shared" si="24"/>
        <v>#DIV/0!</v>
      </c>
    </row>
    <row r="138" spans="2:9" s="97" customFormat="1" ht="21" customHeight="1" x14ac:dyDescent="0.25">
      <c r="B138" s="221">
        <v>4001</v>
      </c>
      <c r="C138" s="222"/>
      <c r="D138" s="223"/>
      <c r="E138" s="94" t="s">
        <v>166</v>
      </c>
      <c r="F138" s="95"/>
      <c r="G138" s="96">
        <v>71596.92</v>
      </c>
      <c r="H138" s="96">
        <v>70045.45</v>
      </c>
      <c r="I138" s="127">
        <f t="shared" si="24"/>
        <v>97.833049242900387</v>
      </c>
    </row>
    <row r="139" spans="2:9" s="92" customFormat="1" ht="20.25" customHeight="1" x14ac:dyDescent="0.25">
      <c r="B139" s="175" t="s">
        <v>170</v>
      </c>
      <c r="C139" s="176"/>
      <c r="D139" s="177"/>
      <c r="E139" s="93" t="s">
        <v>171</v>
      </c>
      <c r="F139" s="90">
        <v>100</v>
      </c>
      <c r="G139" s="91">
        <v>1600</v>
      </c>
      <c r="H139" s="91">
        <v>1600</v>
      </c>
      <c r="I139" s="127">
        <f t="shared" si="24"/>
        <v>100</v>
      </c>
    </row>
    <row r="140" spans="2:9" s="83" customFormat="1" ht="17.25" customHeight="1" x14ac:dyDescent="0.25">
      <c r="B140" s="206" t="s">
        <v>167</v>
      </c>
      <c r="C140" s="207"/>
      <c r="D140" s="207"/>
      <c r="E140" s="208"/>
      <c r="F140" s="81"/>
      <c r="G140" s="82"/>
      <c r="H140" s="82"/>
      <c r="I140" s="127" t="e">
        <f t="shared" si="24"/>
        <v>#DIV/0!</v>
      </c>
    </row>
    <row r="141" spans="2:9" s="83" customFormat="1" ht="17.25" customHeight="1" x14ac:dyDescent="0.25">
      <c r="B141" s="206" t="s">
        <v>168</v>
      </c>
      <c r="C141" s="207"/>
      <c r="D141" s="207"/>
      <c r="E141" s="208"/>
      <c r="F141" s="81"/>
      <c r="G141" s="82"/>
      <c r="H141" s="82"/>
      <c r="I141" s="127" t="e">
        <f t="shared" si="24"/>
        <v>#DIV/0!</v>
      </c>
    </row>
    <row r="142" spans="2:9" s="72" customFormat="1" ht="17.25" customHeight="1" x14ac:dyDescent="0.25">
      <c r="B142" s="209" t="s">
        <v>169</v>
      </c>
      <c r="C142" s="210"/>
      <c r="D142" s="210"/>
      <c r="E142" s="211"/>
      <c r="F142" s="70"/>
      <c r="G142" s="71">
        <v>625</v>
      </c>
      <c r="H142" s="71">
        <v>625</v>
      </c>
      <c r="I142" s="127">
        <f t="shared" si="24"/>
        <v>100</v>
      </c>
    </row>
    <row r="143" spans="2:9" s="36" customFormat="1" ht="15" customHeight="1" x14ac:dyDescent="0.25">
      <c r="B143" s="200">
        <v>32</v>
      </c>
      <c r="C143" s="201"/>
      <c r="D143" s="202"/>
      <c r="E143" s="75" t="s">
        <v>12</v>
      </c>
      <c r="F143" s="68">
        <v>100</v>
      </c>
      <c r="G143" s="71">
        <v>625</v>
      </c>
      <c r="H143" s="71">
        <v>625</v>
      </c>
      <c r="I143" s="127">
        <f t="shared" si="24"/>
        <v>100</v>
      </c>
    </row>
    <row r="144" spans="2:9" s="36" customFormat="1" ht="15" customHeight="1" x14ac:dyDescent="0.25">
      <c r="B144" s="73">
        <v>329</v>
      </c>
      <c r="C144" s="63"/>
      <c r="D144" s="35"/>
      <c r="E144" s="76" t="s">
        <v>105</v>
      </c>
      <c r="F144" s="68">
        <f>F145</f>
        <v>0</v>
      </c>
      <c r="G144" s="68">
        <f t="shared" ref="G144:H144" si="25">G145</f>
        <v>0</v>
      </c>
      <c r="H144" s="68">
        <f t="shared" si="25"/>
        <v>625</v>
      </c>
      <c r="I144" s="127" t="e">
        <f t="shared" si="24"/>
        <v>#DIV/0!</v>
      </c>
    </row>
    <row r="145" spans="2:9" s="36" customFormat="1" ht="22.5" customHeight="1" x14ac:dyDescent="0.25">
      <c r="B145" s="62">
        <v>3291</v>
      </c>
      <c r="C145" s="63"/>
      <c r="D145" s="35"/>
      <c r="E145" s="80" t="s">
        <v>106</v>
      </c>
      <c r="F145" s="68"/>
      <c r="G145" s="68"/>
      <c r="H145" s="68">
        <v>625</v>
      </c>
      <c r="I145" s="127" t="e">
        <f>H145/G145*100</f>
        <v>#DIV/0!</v>
      </c>
    </row>
    <row r="146" spans="2:9" s="72" customFormat="1" ht="22.5" customHeight="1" x14ac:dyDescent="0.25">
      <c r="B146" s="145" t="s">
        <v>223</v>
      </c>
      <c r="C146" s="146" t="s">
        <v>233</v>
      </c>
      <c r="D146" s="146"/>
      <c r="E146" s="160" t="s">
        <v>234</v>
      </c>
      <c r="F146" s="81"/>
      <c r="G146" s="81">
        <v>975</v>
      </c>
      <c r="H146" s="81">
        <v>975</v>
      </c>
      <c r="I146" s="127">
        <f t="shared" ref="I146:I173" si="26">H146/G146*100</f>
        <v>100</v>
      </c>
    </row>
    <row r="147" spans="2:9" s="36" customFormat="1" ht="22.5" customHeight="1" x14ac:dyDescent="0.25">
      <c r="B147" s="151">
        <v>32</v>
      </c>
      <c r="C147" s="152"/>
      <c r="D147" s="152"/>
      <c r="E147" s="150" t="s">
        <v>12</v>
      </c>
      <c r="F147" s="68"/>
      <c r="G147" s="77">
        <v>975</v>
      </c>
      <c r="H147" s="77">
        <v>975</v>
      </c>
      <c r="I147" s="127">
        <f t="shared" si="26"/>
        <v>100</v>
      </c>
    </row>
    <row r="148" spans="2:9" s="83" customFormat="1" ht="17.25" customHeight="1" x14ac:dyDescent="0.25">
      <c r="B148" s="206" t="s">
        <v>153</v>
      </c>
      <c r="C148" s="207"/>
      <c r="D148" s="207"/>
      <c r="E148" s="208"/>
      <c r="F148" s="81"/>
      <c r="G148" s="82"/>
      <c r="H148" s="82"/>
      <c r="I148" s="127" t="e">
        <f t="shared" si="26"/>
        <v>#DIV/0!</v>
      </c>
    </row>
    <row r="149" spans="2:9" s="83" customFormat="1" ht="17.25" customHeight="1" x14ac:dyDescent="0.25">
      <c r="B149" s="206" t="s">
        <v>162</v>
      </c>
      <c r="C149" s="207"/>
      <c r="D149" s="207"/>
      <c r="E149" s="208"/>
      <c r="F149" s="81"/>
      <c r="G149" s="82"/>
      <c r="H149" s="82"/>
      <c r="I149" s="127" t="e">
        <f t="shared" si="26"/>
        <v>#DIV/0!</v>
      </c>
    </row>
    <row r="150" spans="2:9" s="72" customFormat="1" ht="17.25" customHeight="1" x14ac:dyDescent="0.25">
      <c r="B150" s="209" t="s">
        <v>163</v>
      </c>
      <c r="C150" s="210"/>
      <c r="D150" s="210"/>
      <c r="E150" s="211"/>
      <c r="F150" s="70"/>
      <c r="G150" s="71"/>
      <c r="H150" s="71"/>
      <c r="I150" s="127" t="e">
        <f t="shared" si="26"/>
        <v>#DIV/0!</v>
      </c>
    </row>
    <row r="151" spans="2:9" s="36" customFormat="1" ht="15" customHeight="1" x14ac:dyDescent="0.25">
      <c r="B151" s="200">
        <v>32</v>
      </c>
      <c r="C151" s="201"/>
      <c r="D151" s="202"/>
      <c r="E151" s="75" t="s">
        <v>12</v>
      </c>
      <c r="F151" s="68">
        <f>F152</f>
        <v>0</v>
      </c>
      <c r="G151" s="68">
        <f t="shared" ref="G151:H152" si="27">G152</f>
        <v>0</v>
      </c>
      <c r="H151" s="68">
        <f t="shared" si="27"/>
        <v>0</v>
      </c>
      <c r="I151" s="127" t="e">
        <f t="shared" si="26"/>
        <v>#DIV/0!</v>
      </c>
    </row>
    <row r="152" spans="2:9" s="36" customFormat="1" ht="15" customHeight="1" x14ac:dyDescent="0.25">
      <c r="B152" s="73">
        <v>329</v>
      </c>
      <c r="C152" s="63"/>
      <c r="D152" s="35"/>
      <c r="E152" s="76" t="s">
        <v>105</v>
      </c>
      <c r="F152" s="68">
        <f>F153</f>
        <v>0</v>
      </c>
      <c r="G152" s="68">
        <f t="shared" si="27"/>
        <v>0</v>
      </c>
      <c r="H152" s="68">
        <f t="shared" si="27"/>
        <v>0</v>
      </c>
      <c r="I152" s="127" t="e">
        <f t="shared" si="26"/>
        <v>#DIV/0!</v>
      </c>
    </row>
    <row r="153" spans="2:9" s="36" customFormat="1" ht="15" customHeight="1" x14ac:dyDescent="0.25">
      <c r="B153" s="62">
        <v>3299</v>
      </c>
      <c r="C153" s="63"/>
      <c r="D153" s="35"/>
      <c r="E153" s="37" t="s">
        <v>105</v>
      </c>
      <c r="F153" s="68"/>
      <c r="G153" s="68"/>
      <c r="H153" s="68"/>
      <c r="I153" s="127" t="e">
        <f t="shared" si="26"/>
        <v>#DIV/0!</v>
      </c>
    </row>
    <row r="154" spans="2:9" s="92" customFormat="1" ht="20.25" customHeight="1" x14ac:dyDescent="0.25">
      <c r="B154" s="175" t="s">
        <v>172</v>
      </c>
      <c r="C154" s="176"/>
      <c r="D154" s="177"/>
      <c r="E154" s="93" t="s">
        <v>173</v>
      </c>
      <c r="F154" s="90">
        <v>729.96</v>
      </c>
      <c r="G154" s="91">
        <v>729.98</v>
      </c>
      <c r="H154" s="91">
        <v>729.98</v>
      </c>
      <c r="I154" s="127">
        <f t="shared" si="26"/>
        <v>100</v>
      </c>
    </row>
    <row r="155" spans="2:9" s="83" customFormat="1" ht="17.25" customHeight="1" x14ac:dyDescent="0.25">
      <c r="B155" s="206" t="s">
        <v>167</v>
      </c>
      <c r="C155" s="207"/>
      <c r="D155" s="207"/>
      <c r="E155" s="208"/>
      <c r="F155" s="81">
        <v>729.96</v>
      </c>
      <c r="G155" s="82">
        <v>729.98</v>
      </c>
      <c r="H155" s="82">
        <v>729.98</v>
      </c>
      <c r="I155" s="127">
        <f t="shared" si="26"/>
        <v>100</v>
      </c>
    </row>
    <row r="156" spans="2:9" s="83" customFormat="1" ht="17.25" customHeight="1" x14ac:dyDescent="0.25">
      <c r="B156" s="206" t="s">
        <v>168</v>
      </c>
      <c r="C156" s="207"/>
      <c r="D156" s="207"/>
      <c r="E156" s="208"/>
      <c r="F156" s="81"/>
      <c r="G156" s="82"/>
      <c r="H156" s="82">
        <v>729.98</v>
      </c>
      <c r="I156" s="127" t="e">
        <f t="shared" si="26"/>
        <v>#DIV/0!</v>
      </c>
    </row>
    <row r="157" spans="2:9" s="72" customFormat="1" ht="17.25" customHeight="1" x14ac:dyDescent="0.25">
      <c r="B157" s="209" t="s">
        <v>169</v>
      </c>
      <c r="C157" s="210"/>
      <c r="D157" s="210"/>
      <c r="E157" s="211"/>
      <c r="F157" s="70"/>
      <c r="G157" s="71"/>
      <c r="H157" s="82">
        <v>729.98</v>
      </c>
      <c r="I157" s="127" t="e">
        <f t="shared" si="26"/>
        <v>#DIV/0!</v>
      </c>
    </row>
    <row r="158" spans="2:9" s="79" customFormat="1" ht="15" customHeight="1" x14ac:dyDescent="0.25">
      <c r="B158" s="200">
        <v>31</v>
      </c>
      <c r="C158" s="201"/>
      <c r="D158" s="202"/>
      <c r="E158" s="76" t="s">
        <v>4</v>
      </c>
      <c r="F158" s="77">
        <v>729.96</v>
      </c>
      <c r="G158" s="78">
        <v>729.98</v>
      </c>
      <c r="H158" s="78">
        <v>729.98</v>
      </c>
      <c r="I158" s="127">
        <f t="shared" si="26"/>
        <v>100</v>
      </c>
    </row>
    <row r="159" spans="2:9" s="36" customFormat="1" ht="15" customHeight="1" x14ac:dyDescent="0.25">
      <c r="B159" s="200">
        <v>311</v>
      </c>
      <c r="C159" s="201"/>
      <c r="D159" s="202"/>
      <c r="E159" s="76" t="s">
        <v>23</v>
      </c>
      <c r="F159" s="68">
        <f>F160</f>
        <v>0</v>
      </c>
      <c r="G159" s="68">
        <f t="shared" ref="G159:H159" si="28">G160</f>
        <v>0</v>
      </c>
      <c r="H159" s="68">
        <f t="shared" si="28"/>
        <v>626.58000000000004</v>
      </c>
      <c r="I159" s="127" t="e">
        <f t="shared" si="26"/>
        <v>#DIV/0!</v>
      </c>
    </row>
    <row r="160" spans="2:9" s="36" customFormat="1" ht="15" customHeight="1" x14ac:dyDescent="0.25">
      <c r="B160" s="62">
        <v>3113</v>
      </c>
      <c r="C160" s="63"/>
      <c r="D160" s="35"/>
      <c r="E160" s="37" t="s">
        <v>80</v>
      </c>
      <c r="F160" s="68"/>
      <c r="G160" s="68"/>
      <c r="H160" s="68">
        <v>626.58000000000004</v>
      </c>
      <c r="I160" s="127" t="e">
        <f t="shared" si="26"/>
        <v>#DIV/0!</v>
      </c>
    </row>
    <row r="161" spans="2:9" s="36" customFormat="1" ht="15" customHeight="1" x14ac:dyDescent="0.25">
      <c r="B161" s="200">
        <v>313</v>
      </c>
      <c r="C161" s="201"/>
      <c r="D161" s="202"/>
      <c r="E161" s="76" t="s">
        <v>82</v>
      </c>
      <c r="F161" s="68">
        <f>F162</f>
        <v>0</v>
      </c>
      <c r="G161" s="68">
        <f t="shared" ref="G161:H161" si="29">G162</f>
        <v>0</v>
      </c>
      <c r="H161" s="68">
        <f t="shared" si="29"/>
        <v>103.4</v>
      </c>
      <c r="I161" s="127" t="e">
        <f t="shared" si="26"/>
        <v>#DIV/0!</v>
      </c>
    </row>
    <row r="162" spans="2:9" s="36" customFormat="1" ht="15" customHeight="1" x14ac:dyDescent="0.25">
      <c r="B162" s="203">
        <v>3132</v>
      </c>
      <c r="C162" s="204"/>
      <c r="D162" s="205"/>
      <c r="E162" s="35" t="s">
        <v>83</v>
      </c>
      <c r="F162" s="68"/>
      <c r="G162" s="68"/>
      <c r="H162" s="68">
        <v>103.4</v>
      </c>
      <c r="I162" s="127" t="e">
        <f t="shared" si="26"/>
        <v>#DIV/0!</v>
      </c>
    </row>
    <row r="163" spans="2:9" s="92" customFormat="1" ht="20.25" customHeight="1" x14ac:dyDescent="0.25">
      <c r="B163" s="175" t="s">
        <v>174</v>
      </c>
      <c r="C163" s="176"/>
      <c r="D163" s="177"/>
      <c r="E163" s="93" t="s">
        <v>175</v>
      </c>
      <c r="F163" s="90">
        <v>4623.8</v>
      </c>
      <c r="G163" s="91">
        <v>6488.21</v>
      </c>
      <c r="H163" s="91">
        <v>6310.06</v>
      </c>
      <c r="I163" s="127">
        <f t="shared" si="26"/>
        <v>97.2542504018828</v>
      </c>
    </row>
    <row r="164" spans="2:9" s="83" customFormat="1" ht="17.25" customHeight="1" x14ac:dyDescent="0.25">
      <c r="B164" s="206" t="s">
        <v>167</v>
      </c>
      <c r="C164" s="207"/>
      <c r="D164" s="207"/>
      <c r="E164" s="208"/>
      <c r="F164" s="81">
        <v>4623.8</v>
      </c>
      <c r="G164" s="82">
        <v>6488.21</v>
      </c>
      <c r="H164" s="82">
        <v>6310.06</v>
      </c>
      <c r="I164" s="127">
        <f t="shared" si="26"/>
        <v>97.2542504018828</v>
      </c>
    </row>
    <row r="165" spans="2:9" s="83" customFormat="1" ht="17.25" customHeight="1" x14ac:dyDescent="0.25">
      <c r="B165" s="206" t="s">
        <v>168</v>
      </c>
      <c r="C165" s="207"/>
      <c r="D165" s="207"/>
      <c r="E165" s="208"/>
      <c r="F165" s="81"/>
      <c r="G165" s="82"/>
      <c r="H165" s="82">
        <v>6310.06</v>
      </c>
      <c r="I165" s="127" t="e">
        <f t="shared" si="26"/>
        <v>#DIV/0!</v>
      </c>
    </row>
    <row r="166" spans="2:9" s="72" customFormat="1" ht="17.25" customHeight="1" x14ac:dyDescent="0.25">
      <c r="B166" s="209" t="s">
        <v>169</v>
      </c>
      <c r="C166" s="210"/>
      <c r="D166" s="210"/>
      <c r="E166" s="211"/>
      <c r="F166" s="70"/>
      <c r="G166" s="71"/>
      <c r="H166" s="82">
        <v>6310.06</v>
      </c>
      <c r="I166" s="127" t="e">
        <f t="shared" si="26"/>
        <v>#DIV/0!</v>
      </c>
    </row>
    <row r="167" spans="2:9" s="79" customFormat="1" ht="15" customHeight="1" x14ac:dyDescent="0.25">
      <c r="B167" s="200">
        <v>31</v>
      </c>
      <c r="C167" s="201"/>
      <c r="D167" s="202"/>
      <c r="E167" s="76" t="s">
        <v>4</v>
      </c>
      <c r="F167" s="77">
        <v>2176</v>
      </c>
      <c r="G167" s="77">
        <v>4421.74</v>
      </c>
      <c r="H167" s="77">
        <v>4420.9399999999996</v>
      </c>
      <c r="I167" s="127">
        <f t="shared" si="26"/>
        <v>99.98190757484609</v>
      </c>
    </row>
    <row r="168" spans="2:9" s="79" customFormat="1" ht="15" customHeight="1" x14ac:dyDescent="0.25">
      <c r="B168" s="163">
        <v>311</v>
      </c>
      <c r="C168" s="164"/>
      <c r="D168" s="165"/>
      <c r="E168" s="76" t="s">
        <v>247</v>
      </c>
      <c r="F168" s="77"/>
      <c r="G168" s="77"/>
      <c r="H168" s="77">
        <v>1944.94</v>
      </c>
      <c r="I168" s="127"/>
    </row>
    <row r="169" spans="2:9" s="79" customFormat="1" ht="15" customHeight="1" x14ac:dyDescent="0.25">
      <c r="B169" s="166">
        <v>3111</v>
      </c>
      <c r="C169" s="167"/>
      <c r="D169" s="168"/>
      <c r="E169" s="37" t="s">
        <v>24</v>
      </c>
      <c r="F169" s="68"/>
      <c r="G169" s="68"/>
      <c r="H169" s="68">
        <v>1944.94</v>
      </c>
      <c r="I169" s="127"/>
    </row>
    <row r="170" spans="2:9" s="36" customFormat="1" ht="15" customHeight="1" x14ac:dyDescent="0.25">
      <c r="B170" s="73">
        <v>312</v>
      </c>
      <c r="C170" s="63"/>
      <c r="D170" s="35"/>
      <c r="E170" s="76" t="s">
        <v>81</v>
      </c>
      <c r="F170" s="68">
        <f>F171</f>
        <v>0</v>
      </c>
      <c r="G170" s="68">
        <f t="shared" ref="G170:H170" si="30">G171</f>
        <v>0</v>
      </c>
      <c r="H170" s="77">
        <f t="shared" si="30"/>
        <v>2476</v>
      </c>
      <c r="I170" s="127" t="e">
        <f t="shared" si="26"/>
        <v>#DIV/0!</v>
      </c>
    </row>
    <row r="171" spans="2:9" s="36" customFormat="1" ht="15" customHeight="1" x14ac:dyDescent="0.25">
      <c r="B171" s="62">
        <v>3121</v>
      </c>
      <c r="C171" s="63"/>
      <c r="D171" s="35"/>
      <c r="E171" s="37" t="s">
        <v>81</v>
      </c>
      <c r="F171" s="68"/>
      <c r="G171" s="68"/>
      <c r="H171" s="68">
        <v>2476</v>
      </c>
      <c r="I171" s="127" t="e">
        <f t="shared" si="26"/>
        <v>#DIV/0!</v>
      </c>
    </row>
    <row r="172" spans="2:9" s="79" customFormat="1" ht="15.75" customHeight="1" x14ac:dyDescent="0.25">
      <c r="B172" s="200">
        <v>32</v>
      </c>
      <c r="C172" s="201"/>
      <c r="D172" s="202"/>
      <c r="E172" s="75" t="s">
        <v>12</v>
      </c>
      <c r="F172" s="77">
        <v>2447.8000000000002</v>
      </c>
      <c r="G172" s="77">
        <v>2066.4699999999998</v>
      </c>
      <c r="H172" s="77">
        <v>1889.12</v>
      </c>
      <c r="I172" s="127">
        <f t="shared" si="26"/>
        <v>91.417731687370249</v>
      </c>
    </row>
    <row r="173" spans="2:9" s="36" customFormat="1" ht="15" customHeight="1" x14ac:dyDescent="0.25">
      <c r="B173" s="200">
        <v>321</v>
      </c>
      <c r="C173" s="201"/>
      <c r="D173" s="202"/>
      <c r="E173" s="75" t="s">
        <v>25</v>
      </c>
      <c r="F173" s="68">
        <f>F174</f>
        <v>0</v>
      </c>
      <c r="G173" s="68">
        <f t="shared" ref="G173:H173" si="31">G174</f>
        <v>0</v>
      </c>
      <c r="H173" s="68">
        <f t="shared" si="31"/>
        <v>1889.12</v>
      </c>
      <c r="I173" s="127" t="e">
        <f t="shared" si="26"/>
        <v>#DIV/0!</v>
      </c>
    </row>
    <row r="174" spans="2:9" s="36" customFormat="1" ht="15" customHeight="1" x14ac:dyDescent="0.25">
      <c r="B174" s="203">
        <v>3212</v>
      </c>
      <c r="C174" s="204"/>
      <c r="D174" s="205"/>
      <c r="E174" s="35" t="s">
        <v>84</v>
      </c>
      <c r="F174" s="68"/>
      <c r="G174" s="68"/>
      <c r="H174" s="68">
        <v>1889.12</v>
      </c>
      <c r="I174" s="127" t="e">
        <f>H174/G174*100</f>
        <v>#DIV/0!</v>
      </c>
    </row>
    <row r="175" spans="2:9" s="92" customFormat="1" ht="25.5" customHeight="1" x14ac:dyDescent="0.25">
      <c r="B175" s="175" t="s">
        <v>177</v>
      </c>
      <c r="C175" s="176"/>
      <c r="D175" s="177"/>
      <c r="E175" s="89" t="s">
        <v>178</v>
      </c>
      <c r="F175" s="90">
        <v>20000</v>
      </c>
      <c r="G175" s="91">
        <v>17869.16</v>
      </c>
      <c r="H175" s="91">
        <v>18105.93</v>
      </c>
      <c r="I175" s="127">
        <f t="shared" ref="I175:I201" si="32">H175/G175*100</f>
        <v>101.32502031432927</v>
      </c>
    </row>
    <row r="176" spans="2:9" s="83" customFormat="1" ht="15" customHeight="1" x14ac:dyDescent="0.25">
      <c r="B176" s="206" t="s">
        <v>156</v>
      </c>
      <c r="C176" s="207"/>
      <c r="D176" s="207"/>
      <c r="E176" s="208"/>
      <c r="F176" s="81">
        <v>20000</v>
      </c>
      <c r="G176" s="82"/>
      <c r="H176" s="82"/>
      <c r="I176" s="127" t="e">
        <f t="shared" si="32"/>
        <v>#DIV/0!</v>
      </c>
    </row>
    <row r="177" spans="2:9" s="88" customFormat="1" ht="15" customHeight="1" x14ac:dyDescent="0.25">
      <c r="B177" s="206" t="s">
        <v>176</v>
      </c>
      <c r="C177" s="207"/>
      <c r="D177" s="207"/>
      <c r="E177" s="208"/>
      <c r="F177" s="81"/>
      <c r="G177" s="82"/>
      <c r="H177" s="82"/>
      <c r="I177" s="127" t="e">
        <f t="shared" si="32"/>
        <v>#DIV/0!</v>
      </c>
    </row>
    <row r="178" spans="2:9" s="72" customFormat="1" ht="15" customHeight="1" x14ac:dyDescent="0.25">
      <c r="B178" s="209" t="s">
        <v>157</v>
      </c>
      <c r="C178" s="210"/>
      <c r="D178" s="210"/>
      <c r="E178" s="211"/>
      <c r="F178" s="70"/>
      <c r="G178" s="82">
        <v>17869.16</v>
      </c>
      <c r="H178" s="82">
        <v>18105.93</v>
      </c>
      <c r="I178" s="127">
        <f t="shared" si="32"/>
        <v>101.32502031432927</v>
      </c>
    </row>
    <row r="179" spans="2:9" s="72" customFormat="1" ht="15" customHeight="1" x14ac:dyDescent="0.25">
      <c r="B179" s="132">
        <v>37</v>
      </c>
      <c r="C179" s="133"/>
      <c r="D179" s="133"/>
      <c r="E179" s="134" t="s">
        <v>214</v>
      </c>
      <c r="F179" s="77">
        <v>10000</v>
      </c>
      <c r="G179" s="77">
        <v>11013.42</v>
      </c>
      <c r="H179" s="77">
        <v>11013.42</v>
      </c>
      <c r="I179" s="127">
        <f t="shared" si="32"/>
        <v>100</v>
      </c>
    </row>
    <row r="180" spans="2:9" s="79" customFormat="1" ht="26.25" customHeight="1" x14ac:dyDescent="0.25">
      <c r="B180" s="200">
        <v>42</v>
      </c>
      <c r="C180" s="201"/>
      <c r="D180" s="202"/>
      <c r="E180" s="86" t="s">
        <v>117</v>
      </c>
      <c r="F180" s="77">
        <v>10000</v>
      </c>
      <c r="G180" s="77">
        <v>7092.51</v>
      </c>
      <c r="H180" s="77">
        <v>7092.51</v>
      </c>
      <c r="I180" s="127">
        <f t="shared" si="32"/>
        <v>100</v>
      </c>
    </row>
    <row r="181" spans="2:9" s="36" customFormat="1" ht="26.25" customHeight="1" x14ac:dyDescent="0.25">
      <c r="B181" s="200">
        <v>424</v>
      </c>
      <c r="C181" s="201"/>
      <c r="D181" s="202"/>
      <c r="E181" s="86" t="s">
        <v>121</v>
      </c>
      <c r="F181" s="68">
        <f>F182</f>
        <v>0</v>
      </c>
      <c r="G181" s="68">
        <f t="shared" ref="G181" si="33">G182</f>
        <v>0</v>
      </c>
      <c r="H181" s="77">
        <v>7092.51</v>
      </c>
      <c r="I181" s="127" t="e">
        <f t="shared" si="32"/>
        <v>#DIV/0!</v>
      </c>
    </row>
    <row r="182" spans="2:9" s="36" customFormat="1" ht="15" customHeight="1" x14ac:dyDescent="0.25">
      <c r="B182" s="212">
        <v>4241</v>
      </c>
      <c r="C182" s="212"/>
      <c r="D182" s="212"/>
      <c r="E182" s="37" t="s">
        <v>122</v>
      </c>
      <c r="F182" s="68"/>
      <c r="G182" s="68"/>
      <c r="H182" s="68">
        <v>7092.51</v>
      </c>
      <c r="I182" s="127" t="e">
        <f t="shared" si="32"/>
        <v>#DIV/0!</v>
      </c>
    </row>
    <row r="183" spans="2:9" s="92" customFormat="1" ht="25.5" customHeight="1" x14ac:dyDescent="0.25">
      <c r="B183" s="175" t="s">
        <v>179</v>
      </c>
      <c r="C183" s="176"/>
      <c r="D183" s="177"/>
      <c r="E183" s="89" t="s">
        <v>180</v>
      </c>
      <c r="F183" s="90"/>
      <c r="G183" s="91"/>
      <c r="H183" s="91"/>
      <c r="I183" s="127" t="e">
        <f t="shared" si="32"/>
        <v>#DIV/0!</v>
      </c>
    </row>
    <row r="184" spans="2:9" s="83" customFormat="1" ht="15" customHeight="1" x14ac:dyDescent="0.25">
      <c r="B184" s="206" t="s">
        <v>156</v>
      </c>
      <c r="C184" s="207"/>
      <c r="D184" s="207"/>
      <c r="E184" s="208"/>
      <c r="F184" s="81"/>
      <c r="G184" s="82"/>
      <c r="H184" s="82"/>
      <c r="I184" s="127" t="e">
        <f t="shared" si="32"/>
        <v>#DIV/0!</v>
      </c>
    </row>
    <row r="185" spans="2:9" s="88" customFormat="1" ht="15" customHeight="1" x14ac:dyDescent="0.25">
      <c r="B185" s="206" t="s">
        <v>181</v>
      </c>
      <c r="C185" s="207"/>
      <c r="D185" s="207"/>
      <c r="E185" s="208"/>
      <c r="F185" s="81"/>
      <c r="G185" s="82"/>
      <c r="H185" s="87"/>
      <c r="I185" s="127" t="e">
        <f t="shared" si="32"/>
        <v>#DIV/0!</v>
      </c>
    </row>
    <row r="186" spans="2:9" s="72" customFormat="1" ht="15" customHeight="1" x14ac:dyDescent="0.25">
      <c r="B186" s="209" t="s">
        <v>182</v>
      </c>
      <c r="C186" s="210"/>
      <c r="D186" s="210"/>
      <c r="E186" s="211"/>
      <c r="F186" s="84"/>
      <c r="G186" s="85"/>
      <c r="H186" s="85"/>
      <c r="I186" s="127" t="e">
        <f t="shared" si="32"/>
        <v>#DIV/0!</v>
      </c>
    </row>
    <row r="187" spans="2:9" s="79" customFormat="1" ht="15.75" customHeight="1" x14ac:dyDescent="0.25">
      <c r="B187" s="200">
        <v>32</v>
      </c>
      <c r="C187" s="201"/>
      <c r="D187" s="202"/>
      <c r="E187" s="75" t="s">
        <v>12</v>
      </c>
      <c r="F187" s="77">
        <f>F188</f>
        <v>0</v>
      </c>
      <c r="G187" s="77">
        <f t="shared" ref="G187:H188" si="34">G188</f>
        <v>0</v>
      </c>
      <c r="H187" s="77">
        <f t="shared" si="34"/>
        <v>0</v>
      </c>
      <c r="I187" s="127" t="e">
        <f t="shared" si="32"/>
        <v>#DIV/0!</v>
      </c>
    </row>
    <row r="188" spans="2:9" s="79" customFormat="1" ht="15.75" customHeight="1" x14ac:dyDescent="0.25">
      <c r="B188" s="200">
        <v>322</v>
      </c>
      <c r="C188" s="201"/>
      <c r="D188" s="202"/>
      <c r="E188" s="75" t="s">
        <v>87</v>
      </c>
      <c r="F188" s="77">
        <f>F189</f>
        <v>0</v>
      </c>
      <c r="G188" s="77">
        <f t="shared" si="34"/>
        <v>0</v>
      </c>
      <c r="H188" s="77">
        <f t="shared" si="34"/>
        <v>0</v>
      </c>
      <c r="I188" s="127" t="e">
        <f t="shared" si="32"/>
        <v>#DIV/0!</v>
      </c>
    </row>
    <row r="189" spans="2:9" s="36" customFormat="1" ht="15" customHeight="1" x14ac:dyDescent="0.25">
      <c r="B189" s="62">
        <v>3222</v>
      </c>
      <c r="C189" s="63"/>
      <c r="D189" s="35"/>
      <c r="E189" s="37" t="s">
        <v>89</v>
      </c>
      <c r="F189" s="68"/>
      <c r="G189" s="68"/>
      <c r="H189" s="68"/>
      <c r="I189" s="127" t="e">
        <f t="shared" si="32"/>
        <v>#DIV/0!</v>
      </c>
    </row>
    <row r="190" spans="2:9" s="83" customFormat="1" ht="15" customHeight="1" x14ac:dyDescent="0.25">
      <c r="B190" s="206" t="s">
        <v>156</v>
      </c>
      <c r="C190" s="207"/>
      <c r="D190" s="207"/>
      <c r="E190" s="208"/>
      <c r="F190" s="81"/>
      <c r="G190" s="82"/>
      <c r="H190" s="82"/>
      <c r="I190" s="127" t="e">
        <f t="shared" si="32"/>
        <v>#DIV/0!</v>
      </c>
    </row>
    <row r="191" spans="2:9" s="88" customFormat="1" ht="15" customHeight="1" x14ac:dyDescent="0.25">
      <c r="B191" s="206" t="s">
        <v>183</v>
      </c>
      <c r="C191" s="207"/>
      <c r="D191" s="207"/>
      <c r="E191" s="208"/>
      <c r="F191" s="81"/>
      <c r="G191" s="82"/>
      <c r="H191" s="87"/>
      <c r="I191" s="127" t="e">
        <f t="shared" si="32"/>
        <v>#DIV/0!</v>
      </c>
    </row>
    <row r="192" spans="2:9" s="72" customFormat="1" ht="15" customHeight="1" x14ac:dyDescent="0.25">
      <c r="B192" s="209" t="s">
        <v>184</v>
      </c>
      <c r="C192" s="210"/>
      <c r="D192" s="210"/>
      <c r="E192" s="211"/>
      <c r="F192" s="84"/>
      <c r="G192" s="85"/>
      <c r="H192" s="85"/>
      <c r="I192" s="127" t="e">
        <f t="shared" si="32"/>
        <v>#DIV/0!</v>
      </c>
    </row>
    <row r="193" spans="2:9" s="79" customFormat="1" ht="15.75" customHeight="1" x14ac:dyDescent="0.25">
      <c r="B193" s="200">
        <v>32</v>
      </c>
      <c r="C193" s="201"/>
      <c r="D193" s="202"/>
      <c r="E193" s="75" t="s">
        <v>12</v>
      </c>
      <c r="F193" s="77">
        <f>F194</f>
        <v>0</v>
      </c>
      <c r="G193" s="77">
        <f t="shared" ref="G193:H194" si="35">G194</f>
        <v>0</v>
      </c>
      <c r="H193" s="77">
        <f t="shared" si="35"/>
        <v>0</v>
      </c>
      <c r="I193" s="127" t="e">
        <f t="shared" si="32"/>
        <v>#DIV/0!</v>
      </c>
    </row>
    <row r="194" spans="2:9" s="79" customFormat="1" ht="15.75" customHeight="1" x14ac:dyDescent="0.25">
      <c r="B194" s="200">
        <v>322</v>
      </c>
      <c r="C194" s="201"/>
      <c r="D194" s="202"/>
      <c r="E194" s="75" t="s">
        <v>87</v>
      </c>
      <c r="F194" s="77">
        <f>F195</f>
        <v>0</v>
      </c>
      <c r="G194" s="77">
        <f t="shared" si="35"/>
        <v>0</v>
      </c>
      <c r="H194" s="77">
        <f t="shared" si="35"/>
        <v>0</v>
      </c>
      <c r="I194" s="127" t="e">
        <f t="shared" si="32"/>
        <v>#DIV/0!</v>
      </c>
    </row>
    <row r="195" spans="2:9" s="36" customFormat="1" ht="15" customHeight="1" x14ac:dyDescent="0.25">
      <c r="B195" s="62">
        <v>3222</v>
      </c>
      <c r="C195" s="63"/>
      <c r="D195" s="35"/>
      <c r="E195" s="37" t="s">
        <v>89</v>
      </c>
      <c r="F195" s="68"/>
      <c r="G195" s="68"/>
      <c r="H195" s="68"/>
      <c r="I195" s="127" t="e">
        <f t="shared" si="32"/>
        <v>#DIV/0!</v>
      </c>
    </row>
    <row r="196" spans="2:9" s="92" customFormat="1" ht="25.5" customHeight="1" x14ac:dyDescent="0.25">
      <c r="B196" s="175" t="s">
        <v>200</v>
      </c>
      <c r="C196" s="176"/>
      <c r="D196" s="177"/>
      <c r="E196" s="89" t="s">
        <v>201</v>
      </c>
      <c r="F196" s="90"/>
      <c r="G196" s="91">
        <v>68</v>
      </c>
      <c r="H196" s="91">
        <v>68</v>
      </c>
      <c r="I196" s="127">
        <f t="shared" si="32"/>
        <v>100</v>
      </c>
    </row>
    <row r="197" spans="2:9" s="83" customFormat="1" ht="15" customHeight="1" x14ac:dyDescent="0.25">
      <c r="B197" s="206" t="s">
        <v>156</v>
      </c>
      <c r="C197" s="207"/>
      <c r="D197" s="207"/>
      <c r="E197" s="208"/>
      <c r="F197" s="81"/>
      <c r="G197" s="82">
        <v>68</v>
      </c>
      <c r="H197" s="82">
        <v>68</v>
      </c>
      <c r="I197" s="127">
        <f t="shared" si="32"/>
        <v>100</v>
      </c>
    </row>
    <row r="198" spans="2:9" s="88" customFormat="1" ht="15" customHeight="1" x14ac:dyDescent="0.25">
      <c r="B198" s="206" t="s">
        <v>181</v>
      </c>
      <c r="C198" s="207"/>
      <c r="D198" s="207"/>
      <c r="E198" s="208"/>
      <c r="F198" s="81"/>
      <c r="G198" s="82"/>
      <c r="H198" s="82">
        <v>68</v>
      </c>
      <c r="I198" s="127" t="e">
        <f t="shared" si="32"/>
        <v>#DIV/0!</v>
      </c>
    </row>
    <row r="199" spans="2:9" s="72" customFormat="1" ht="15" customHeight="1" x14ac:dyDescent="0.25">
      <c r="B199" s="209" t="s">
        <v>182</v>
      </c>
      <c r="C199" s="210"/>
      <c r="D199" s="210"/>
      <c r="E199" s="211"/>
      <c r="F199" s="84"/>
      <c r="G199" s="85"/>
      <c r="H199" s="82">
        <v>68</v>
      </c>
      <c r="I199" s="127" t="e">
        <f t="shared" si="32"/>
        <v>#DIV/0!</v>
      </c>
    </row>
    <row r="200" spans="2:9" s="79" customFormat="1" ht="15.75" customHeight="1" x14ac:dyDescent="0.25">
      <c r="B200" s="200">
        <v>32</v>
      </c>
      <c r="C200" s="201"/>
      <c r="D200" s="202"/>
      <c r="E200" s="75" t="s">
        <v>12</v>
      </c>
      <c r="F200" s="77">
        <f>F201</f>
        <v>0</v>
      </c>
      <c r="G200" s="77">
        <v>68</v>
      </c>
      <c r="H200" s="77">
        <v>68</v>
      </c>
      <c r="I200" s="127">
        <f t="shared" si="32"/>
        <v>100</v>
      </c>
    </row>
    <row r="201" spans="2:9" s="79" customFormat="1" ht="15.75" customHeight="1" x14ac:dyDescent="0.25">
      <c r="B201" s="200">
        <v>322</v>
      </c>
      <c r="C201" s="201"/>
      <c r="D201" s="202"/>
      <c r="E201" s="75" t="s">
        <v>87</v>
      </c>
      <c r="F201" s="77">
        <f>F202</f>
        <v>0</v>
      </c>
      <c r="G201" s="77">
        <f t="shared" ref="G201" si="36">G202</f>
        <v>0</v>
      </c>
      <c r="H201" s="77">
        <v>68</v>
      </c>
      <c r="I201" s="127" t="e">
        <f t="shared" si="32"/>
        <v>#DIV/0!</v>
      </c>
    </row>
    <row r="202" spans="2:9" s="36" customFormat="1" ht="15" customHeight="1" x14ac:dyDescent="0.25">
      <c r="B202" s="62">
        <v>3222</v>
      </c>
      <c r="C202" s="63"/>
      <c r="D202" s="35"/>
      <c r="E202" s="37" t="s">
        <v>89</v>
      </c>
      <c r="F202" s="68"/>
      <c r="G202" s="68"/>
      <c r="H202" s="77">
        <v>68</v>
      </c>
      <c r="I202" s="127" t="e">
        <f>H202/G202*100</f>
        <v>#DIV/0!</v>
      </c>
    </row>
    <row r="203" spans="2:9" s="92" customFormat="1" ht="25.5" customHeight="1" x14ac:dyDescent="0.25">
      <c r="B203" s="175" t="s">
        <v>185</v>
      </c>
      <c r="C203" s="176"/>
      <c r="D203" s="177"/>
      <c r="E203" s="89" t="s">
        <v>186</v>
      </c>
      <c r="F203" s="90">
        <v>29531.32</v>
      </c>
      <c r="G203" s="91">
        <v>25462.92</v>
      </c>
      <c r="H203" s="91">
        <v>25314.42</v>
      </c>
      <c r="I203" s="127">
        <f t="shared" ref="I203:I230" si="37">H203/G203*100</f>
        <v>99.416799015980885</v>
      </c>
    </row>
    <row r="204" spans="2:9" s="83" customFormat="1" ht="17.25" customHeight="1" x14ac:dyDescent="0.25">
      <c r="B204" s="206" t="s">
        <v>167</v>
      </c>
      <c r="C204" s="207"/>
      <c r="D204" s="207"/>
      <c r="E204" s="208"/>
      <c r="F204" s="81">
        <v>29531.32</v>
      </c>
      <c r="G204" s="82">
        <v>25462.92</v>
      </c>
      <c r="H204" s="82">
        <v>25314.42</v>
      </c>
      <c r="I204" s="127">
        <f t="shared" si="37"/>
        <v>99.416799015980885</v>
      </c>
    </row>
    <row r="205" spans="2:9" s="83" customFormat="1" ht="17.25" customHeight="1" x14ac:dyDescent="0.25">
      <c r="B205" s="206" t="s">
        <v>168</v>
      </c>
      <c r="C205" s="207"/>
      <c r="D205" s="207"/>
      <c r="E205" s="208"/>
      <c r="F205" s="81"/>
      <c r="G205" s="82"/>
      <c r="H205" s="82">
        <v>25314.42</v>
      </c>
      <c r="I205" s="127" t="e">
        <f t="shared" si="37"/>
        <v>#DIV/0!</v>
      </c>
    </row>
    <row r="206" spans="2:9" s="72" customFormat="1" ht="17.25" customHeight="1" x14ac:dyDescent="0.25">
      <c r="B206" s="209" t="s">
        <v>169</v>
      </c>
      <c r="C206" s="210"/>
      <c r="D206" s="210"/>
      <c r="E206" s="211"/>
      <c r="F206" s="70"/>
      <c r="G206" s="71"/>
      <c r="H206" s="82">
        <v>25314.42</v>
      </c>
      <c r="I206" s="127" t="e">
        <f t="shared" si="37"/>
        <v>#DIV/0!</v>
      </c>
    </row>
    <row r="207" spans="2:9" s="79" customFormat="1" ht="15.75" customHeight="1" x14ac:dyDescent="0.25">
      <c r="B207" s="200">
        <v>32</v>
      </c>
      <c r="C207" s="201"/>
      <c r="D207" s="202"/>
      <c r="E207" s="75" t="s">
        <v>12</v>
      </c>
      <c r="F207" s="77">
        <v>29531.32</v>
      </c>
      <c r="G207" s="77">
        <v>25462.92</v>
      </c>
      <c r="H207" s="78">
        <v>25314.42</v>
      </c>
      <c r="I207" s="127">
        <f t="shared" si="37"/>
        <v>99.416799015980885</v>
      </c>
    </row>
    <row r="208" spans="2:9" s="79" customFormat="1" ht="15.75" customHeight="1" x14ac:dyDescent="0.25">
      <c r="B208" s="200">
        <v>323</v>
      </c>
      <c r="C208" s="201"/>
      <c r="D208" s="202"/>
      <c r="E208" s="75" t="s">
        <v>94</v>
      </c>
      <c r="F208" s="77">
        <f>F209</f>
        <v>0</v>
      </c>
      <c r="G208" s="77">
        <f t="shared" ref="G208" si="38">G209</f>
        <v>0</v>
      </c>
      <c r="H208" s="78">
        <v>25314.42</v>
      </c>
      <c r="I208" s="127" t="e">
        <f t="shared" si="37"/>
        <v>#DIV/0!</v>
      </c>
    </row>
    <row r="209" spans="2:9" s="36" customFormat="1" ht="15" customHeight="1" x14ac:dyDescent="0.25">
      <c r="B209" s="62">
        <v>3237</v>
      </c>
      <c r="C209" s="63"/>
      <c r="D209" s="35"/>
      <c r="E209" s="37" t="s">
        <v>101</v>
      </c>
      <c r="F209" s="68"/>
      <c r="G209" s="68"/>
      <c r="H209" s="78">
        <v>25314.42</v>
      </c>
      <c r="I209" s="127" t="e">
        <f t="shared" si="37"/>
        <v>#DIV/0!</v>
      </c>
    </row>
    <row r="210" spans="2:9" s="83" customFormat="1" ht="15" customHeight="1" x14ac:dyDescent="0.25">
      <c r="B210" s="206" t="s">
        <v>156</v>
      </c>
      <c r="C210" s="207"/>
      <c r="D210" s="207"/>
      <c r="E210" s="208"/>
      <c r="F210" s="81"/>
      <c r="G210" s="82"/>
      <c r="H210" s="82"/>
      <c r="I210" s="127" t="e">
        <f t="shared" si="37"/>
        <v>#DIV/0!</v>
      </c>
    </row>
    <row r="211" spans="2:9" s="88" customFormat="1" ht="15" customHeight="1" x14ac:dyDescent="0.25">
      <c r="B211" s="206" t="s">
        <v>176</v>
      </c>
      <c r="C211" s="207"/>
      <c r="D211" s="207"/>
      <c r="E211" s="208"/>
      <c r="F211" s="98"/>
      <c r="G211" s="82"/>
      <c r="H211" s="82"/>
      <c r="I211" s="127" t="e">
        <f t="shared" si="37"/>
        <v>#DIV/0!</v>
      </c>
    </row>
    <row r="212" spans="2:9" s="72" customFormat="1" ht="15" customHeight="1" x14ac:dyDescent="0.25">
      <c r="B212" s="209" t="s">
        <v>157</v>
      </c>
      <c r="C212" s="210"/>
      <c r="D212" s="210"/>
      <c r="E212" s="211"/>
      <c r="F212" s="84"/>
      <c r="G212" s="85"/>
      <c r="H212" s="85"/>
      <c r="I212" s="127" t="e">
        <f t="shared" si="37"/>
        <v>#DIV/0!</v>
      </c>
    </row>
    <row r="213" spans="2:9" s="79" customFormat="1" ht="15.75" customHeight="1" x14ac:dyDescent="0.25">
      <c r="B213" s="200">
        <v>32</v>
      </c>
      <c r="C213" s="201"/>
      <c r="D213" s="202"/>
      <c r="E213" s="75" t="s">
        <v>12</v>
      </c>
      <c r="F213" s="77">
        <f>F214</f>
        <v>0</v>
      </c>
      <c r="G213" s="77">
        <f t="shared" ref="G213:H214" si="39">G214</f>
        <v>0</v>
      </c>
      <c r="H213" s="77">
        <f t="shared" si="39"/>
        <v>0</v>
      </c>
      <c r="I213" s="127" t="e">
        <f t="shared" si="37"/>
        <v>#DIV/0!</v>
      </c>
    </row>
    <row r="214" spans="2:9" s="79" customFormat="1" ht="15.75" customHeight="1" x14ac:dyDescent="0.25">
      <c r="B214" s="200">
        <v>322</v>
      </c>
      <c r="C214" s="201"/>
      <c r="D214" s="202"/>
      <c r="E214" s="75" t="s">
        <v>87</v>
      </c>
      <c r="F214" s="77">
        <f>F215</f>
        <v>0</v>
      </c>
      <c r="G214" s="77">
        <f t="shared" si="39"/>
        <v>0</v>
      </c>
      <c r="H214" s="77">
        <f t="shared" si="39"/>
        <v>0</v>
      </c>
      <c r="I214" s="127" t="e">
        <f t="shared" si="37"/>
        <v>#DIV/0!</v>
      </c>
    </row>
    <row r="215" spans="2:9" s="36" customFormat="1" ht="15" customHeight="1" x14ac:dyDescent="0.25">
      <c r="B215" s="62">
        <v>3222</v>
      </c>
      <c r="C215" s="63"/>
      <c r="D215" s="35"/>
      <c r="E215" s="37" t="s">
        <v>89</v>
      </c>
      <c r="F215" s="68"/>
      <c r="G215" s="68"/>
      <c r="H215" s="68"/>
      <c r="I215" s="127" t="e">
        <f t="shared" si="37"/>
        <v>#DIV/0!</v>
      </c>
    </row>
    <row r="216" spans="2:9" s="92" customFormat="1" ht="25.5" customHeight="1" x14ac:dyDescent="0.25">
      <c r="B216" s="175" t="s">
        <v>187</v>
      </c>
      <c r="C216" s="176"/>
      <c r="D216" s="177"/>
      <c r="E216" s="89" t="s">
        <v>188</v>
      </c>
      <c r="F216" s="90">
        <v>229.5</v>
      </c>
      <c r="G216" s="91">
        <v>229.5</v>
      </c>
      <c r="H216" s="91">
        <v>229.5</v>
      </c>
      <c r="I216" s="127">
        <f t="shared" si="37"/>
        <v>100</v>
      </c>
    </row>
    <row r="217" spans="2:9" s="83" customFormat="1" ht="15" customHeight="1" x14ac:dyDescent="0.25">
      <c r="B217" s="206" t="s">
        <v>156</v>
      </c>
      <c r="C217" s="207"/>
      <c r="D217" s="207"/>
      <c r="E217" s="208"/>
      <c r="F217" s="81">
        <v>229.5</v>
      </c>
      <c r="G217" s="82">
        <v>229.5</v>
      </c>
      <c r="H217" s="82">
        <v>229.5</v>
      </c>
      <c r="I217" s="127">
        <f t="shared" si="37"/>
        <v>100</v>
      </c>
    </row>
    <row r="218" spans="2:9" s="88" customFormat="1" ht="15" customHeight="1" x14ac:dyDescent="0.25">
      <c r="B218" s="206" t="s">
        <v>176</v>
      </c>
      <c r="C218" s="207"/>
      <c r="D218" s="207"/>
      <c r="E218" s="208"/>
      <c r="F218" s="98"/>
      <c r="G218" s="82"/>
      <c r="H218" s="82">
        <v>229.5</v>
      </c>
      <c r="I218" s="127" t="e">
        <f t="shared" si="37"/>
        <v>#DIV/0!</v>
      </c>
    </row>
    <row r="219" spans="2:9" s="72" customFormat="1" ht="15" customHeight="1" x14ac:dyDescent="0.25">
      <c r="B219" s="209" t="s">
        <v>157</v>
      </c>
      <c r="C219" s="210"/>
      <c r="D219" s="210"/>
      <c r="E219" s="211"/>
      <c r="F219" s="84"/>
      <c r="G219" s="85"/>
      <c r="H219" s="82">
        <v>229.5</v>
      </c>
      <c r="I219" s="127" t="e">
        <f t="shared" si="37"/>
        <v>#DIV/0!</v>
      </c>
    </row>
    <row r="220" spans="2:9" s="79" customFormat="1" ht="15.75" customHeight="1" x14ac:dyDescent="0.25">
      <c r="B220" s="200">
        <v>38</v>
      </c>
      <c r="C220" s="201"/>
      <c r="D220" s="202"/>
      <c r="E220" s="75" t="s">
        <v>193</v>
      </c>
      <c r="F220" s="77">
        <v>229.5</v>
      </c>
      <c r="G220" s="77">
        <v>229.5</v>
      </c>
      <c r="H220" s="77">
        <v>229.5</v>
      </c>
      <c r="I220" s="127">
        <f t="shared" si="37"/>
        <v>100</v>
      </c>
    </row>
    <row r="221" spans="2:9" s="79" customFormat="1" ht="15.75" customHeight="1" x14ac:dyDescent="0.25">
      <c r="B221" s="200">
        <v>381</v>
      </c>
      <c r="C221" s="201"/>
      <c r="D221" s="202"/>
      <c r="E221" s="75" t="s">
        <v>192</v>
      </c>
      <c r="F221" s="77">
        <f>F222</f>
        <v>0</v>
      </c>
      <c r="G221" s="77">
        <f t="shared" ref="G221" si="40">G222</f>
        <v>0</v>
      </c>
      <c r="H221" s="77">
        <v>229.5</v>
      </c>
      <c r="I221" s="127" t="e">
        <f t="shared" si="37"/>
        <v>#DIV/0!</v>
      </c>
    </row>
    <row r="222" spans="2:9" s="36" customFormat="1" ht="15" customHeight="1" x14ac:dyDescent="0.25">
      <c r="B222" s="62">
        <v>3812</v>
      </c>
      <c r="C222" s="63"/>
      <c r="D222" s="35"/>
      <c r="E222" s="37" t="s">
        <v>194</v>
      </c>
      <c r="F222" s="68"/>
      <c r="G222" s="68"/>
      <c r="H222" s="77">
        <v>229.5</v>
      </c>
      <c r="I222" s="127" t="e">
        <f t="shared" si="37"/>
        <v>#DIV/0!</v>
      </c>
    </row>
    <row r="223" spans="2:9" s="92" customFormat="1" ht="25.5" customHeight="1" x14ac:dyDescent="0.25">
      <c r="B223" s="175" t="s">
        <v>189</v>
      </c>
      <c r="C223" s="176"/>
      <c r="D223" s="177"/>
      <c r="E223" s="89" t="s">
        <v>191</v>
      </c>
      <c r="F223" s="90">
        <v>10007.780000000001</v>
      </c>
      <c r="G223" s="91">
        <v>9486.92</v>
      </c>
      <c r="H223" s="91">
        <v>9486.92</v>
      </c>
      <c r="I223" s="127">
        <f t="shared" si="37"/>
        <v>100</v>
      </c>
    </row>
    <row r="224" spans="2:9" s="83" customFormat="1" ht="17.25" customHeight="1" x14ac:dyDescent="0.25">
      <c r="B224" s="206" t="s">
        <v>167</v>
      </c>
      <c r="C224" s="207"/>
      <c r="D224" s="207"/>
      <c r="E224" s="208"/>
      <c r="F224" s="81">
        <v>4131.62</v>
      </c>
      <c r="G224" s="82">
        <v>3916.2</v>
      </c>
      <c r="H224" s="82">
        <v>3916.2</v>
      </c>
      <c r="I224" s="127">
        <f t="shared" si="37"/>
        <v>100</v>
      </c>
    </row>
    <row r="225" spans="2:9" s="83" customFormat="1" ht="17.25" customHeight="1" x14ac:dyDescent="0.25">
      <c r="B225" s="206" t="s">
        <v>168</v>
      </c>
      <c r="C225" s="207"/>
      <c r="D225" s="207"/>
      <c r="E225" s="208"/>
      <c r="F225" s="81"/>
      <c r="G225" s="82"/>
      <c r="H225" s="82">
        <v>3916.2</v>
      </c>
      <c r="I225" s="127" t="e">
        <f t="shared" si="37"/>
        <v>#DIV/0!</v>
      </c>
    </row>
    <row r="226" spans="2:9" s="72" customFormat="1" ht="17.25" customHeight="1" x14ac:dyDescent="0.25">
      <c r="B226" s="209" t="s">
        <v>169</v>
      </c>
      <c r="C226" s="210"/>
      <c r="D226" s="210"/>
      <c r="E226" s="211"/>
      <c r="F226" s="70"/>
      <c r="G226" s="71"/>
      <c r="H226" s="82">
        <v>3916.2</v>
      </c>
      <c r="I226" s="127" t="e">
        <f t="shared" si="37"/>
        <v>#DIV/0!</v>
      </c>
    </row>
    <row r="227" spans="2:9" s="79" customFormat="1" ht="15" customHeight="1" x14ac:dyDescent="0.25">
      <c r="B227" s="200">
        <v>31</v>
      </c>
      <c r="C227" s="201"/>
      <c r="D227" s="202"/>
      <c r="E227" s="76" t="s">
        <v>4</v>
      </c>
      <c r="F227" s="77">
        <v>4131.62</v>
      </c>
      <c r="G227" s="77">
        <v>3916.2</v>
      </c>
      <c r="H227" s="77">
        <v>3916.2</v>
      </c>
      <c r="I227" s="127">
        <f t="shared" si="37"/>
        <v>100</v>
      </c>
    </row>
    <row r="228" spans="2:9" s="79" customFormat="1" ht="15" customHeight="1" x14ac:dyDescent="0.25">
      <c r="B228" s="200">
        <v>311</v>
      </c>
      <c r="C228" s="201"/>
      <c r="D228" s="202"/>
      <c r="E228" s="76" t="s">
        <v>23</v>
      </c>
      <c r="F228" s="77">
        <f>F229</f>
        <v>0</v>
      </c>
      <c r="G228" s="77">
        <f t="shared" ref="G228:H228" si="41">G229</f>
        <v>0</v>
      </c>
      <c r="H228" s="77">
        <f t="shared" si="41"/>
        <v>3361.54</v>
      </c>
      <c r="I228" s="127" t="e">
        <f t="shared" si="37"/>
        <v>#DIV/0!</v>
      </c>
    </row>
    <row r="229" spans="2:9" s="36" customFormat="1" ht="15" customHeight="1" x14ac:dyDescent="0.25">
      <c r="B229" s="212">
        <v>3111</v>
      </c>
      <c r="C229" s="212"/>
      <c r="D229" s="212"/>
      <c r="E229" s="37" t="s">
        <v>24</v>
      </c>
      <c r="F229" s="68"/>
      <c r="G229" s="68"/>
      <c r="H229" s="68">
        <v>3361.54</v>
      </c>
      <c r="I229" s="127" t="e">
        <f t="shared" si="37"/>
        <v>#DIV/0!</v>
      </c>
    </row>
    <row r="230" spans="2:9" s="79" customFormat="1" ht="15" customHeight="1" x14ac:dyDescent="0.25">
      <c r="B230" s="73">
        <v>312</v>
      </c>
      <c r="C230" s="74"/>
      <c r="D230" s="75"/>
      <c r="E230" s="76" t="s">
        <v>81</v>
      </c>
      <c r="F230" s="77">
        <f>F231</f>
        <v>0</v>
      </c>
      <c r="G230" s="77">
        <f t="shared" ref="G230:H230" si="42">G231</f>
        <v>0</v>
      </c>
      <c r="H230" s="77">
        <f t="shared" si="42"/>
        <v>0</v>
      </c>
      <c r="I230" s="127" t="e">
        <f t="shared" si="37"/>
        <v>#DIV/0!</v>
      </c>
    </row>
    <row r="231" spans="2:9" s="36" customFormat="1" ht="15" customHeight="1" x14ac:dyDescent="0.25">
      <c r="B231" s="62">
        <v>3121</v>
      </c>
      <c r="C231" s="63"/>
      <c r="D231" s="35"/>
      <c r="E231" s="37" t="s">
        <v>81</v>
      </c>
      <c r="F231" s="68"/>
      <c r="G231" s="68"/>
      <c r="H231" s="68"/>
      <c r="I231" s="127" t="e">
        <f>H231/G231*100</f>
        <v>#DIV/0!</v>
      </c>
    </row>
    <row r="232" spans="2:9" s="79" customFormat="1" ht="15" customHeight="1" x14ac:dyDescent="0.25">
      <c r="B232" s="200">
        <v>313</v>
      </c>
      <c r="C232" s="201"/>
      <c r="D232" s="202"/>
      <c r="E232" s="76" t="s">
        <v>82</v>
      </c>
      <c r="F232" s="77">
        <f>F233</f>
        <v>0</v>
      </c>
      <c r="G232" s="77">
        <f t="shared" ref="G232:H232" si="43">G233</f>
        <v>0</v>
      </c>
      <c r="H232" s="77">
        <f t="shared" si="43"/>
        <v>554.66</v>
      </c>
      <c r="I232" s="127" t="e">
        <f t="shared" ref="I232:I262" si="44">H232/G232*100</f>
        <v>#DIV/0!</v>
      </c>
    </row>
    <row r="233" spans="2:9" s="36" customFormat="1" ht="15" customHeight="1" x14ac:dyDescent="0.25">
      <c r="B233" s="203">
        <v>3132</v>
      </c>
      <c r="C233" s="204"/>
      <c r="D233" s="205"/>
      <c r="E233" s="35" t="s">
        <v>83</v>
      </c>
      <c r="F233" s="68"/>
      <c r="G233" s="68"/>
      <c r="H233" s="68">
        <v>554.66</v>
      </c>
      <c r="I233" s="127" t="e">
        <f t="shared" si="44"/>
        <v>#DIV/0!</v>
      </c>
    </row>
    <row r="234" spans="2:9" s="79" customFormat="1" ht="15" customHeight="1" x14ac:dyDescent="0.25">
      <c r="B234" s="200">
        <v>32</v>
      </c>
      <c r="C234" s="201"/>
      <c r="D234" s="202"/>
      <c r="E234" s="75" t="s">
        <v>12</v>
      </c>
      <c r="F234" s="77">
        <f>F235</f>
        <v>0</v>
      </c>
      <c r="G234" s="77">
        <f t="shared" ref="G234:H234" si="45">G235</f>
        <v>0</v>
      </c>
      <c r="H234" s="77">
        <f t="shared" si="45"/>
        <v>0</v>
      </c>
      <c r="I234" s="127" t="e">
        <f t="shared" si="44"/>
        <v>#DIV/0!</v>
      </c>
    </row>
    <row r="235" spans="2:9" s="79" customFormat="1" ht="15" customHeight="1" x14ac:dyDescent="0.25">
      <c r="B235" s="200">
        <v>321</v>
      </c>
      <c r="C235" s="201"/>
      <c r="D235" s="202"/>
      <c r="E235" s="75" t="s">
        <v>25</v>
      </c>
      <c r="F235" s="77">
        <f>F236+F237</f>
        <v>0</v>
      </c>
      <c r="G235" s="77">
        <f t="shared" ref="G235:H235" si="46">G236+G237</f>
        <v>0</v>
      </c>
      <c r="H235" s="77">
        <f t="shared" si="46"/>
        <v>0</v>
      </c>
      <c r="I235" s="127" t="e">
        <f t="shared" si="44"/>
        <v>#DIV/0!</v>
      </c>
    </row>
    <row r="236" spans="2:9" s="36" customFormat="1" ht="15" customHeight="1" x14ac:dyDescent="0.25">
      <c r="B236" s="62">
        <v>3211</v>
      </c>
      <c r="C236" s="63"/>
      <c r="D236" s="35"/>
      <c r="E236" s="35" t="s">
        <v>26</v>
      </c>
      <c r="F236" s="68"/>
      <c r="G236" s="68"/>
      <c r="H236" s="68"/>
      <c r="I236" s="127" t="e">
        <f t="shared" si="44"/>
        <v>#DIV/0!</v>
      </c>
    </row>
    <row r="237" spans="2:9" s="36" customFormat="1" ht="15" customHeight="1" x14ac:dyDescent="0.25">
      <c r="B237" s="203">
        <v>3212</v>
      </c>
      <c r="C237" s="204"/>
      <c r="D237" s="205"/>
      <c r="E237" s="35" t="s">
        <v>84</v>
      </c>
      <c r="F237" s="68"/>
      <c r="G237" s="68"/>
      <c r="H237" s="68"/>
      <c r="I237" s="127" t="e">
        <f t="shared" si="44"/>
        <v>#DIV/0!</v>
      </c>
    </row>
    <row r="238" spans="2:9" s="83" customFormat="1" ht="15" customHeight="1" x14ac:dyDescent="0.25">
      <c r="B238" s="206" t="s">
        <v>156</v>
      </c>
      <c r="C238" s="207"/>
      <c r="D238" s="207"/>
      <c r="E238" s="208"/>
      <c r="F238" s="81"/>
      <c r="G238" s="82"/>
      <c r="H238" s="82">
        <v>2289.35</v>
      </c>
      <c r="I238" s="127" t="e">
        <f t="shared" si="44"/>
        <v>#DIV/0!</v>
      </c>
    </row>
    <row r="239" spans="2:9" s="88" customFormat="1" ht="15" customHeight="1" x14ac:dyDescent="0.25">
      <c r="B239" s="206" t="s">
        <v>183</v>
      </c>
      <c r="C239" s="207"/>
      <c r="D239" s="207"/>
      <c r="E239" s="208"/>
      <c r="F239" s="81">
        <v>2595.7800000000002</v>
      </c>
      <c r="G239" s="82">
        <v>2289.35</v>
      </c>
      <c r="H239" s="82">
        <v>2289.35</v>
      </c>
      <c r="I239" s="127">
        <f t="shared" si="44"/>
        <v>100</v>
      </c>
    </row>
    <row r="240" spans="2:9" s="72" customFormat="1" ht="15" customHeight="1" x14ac:dyDescent="0.25">
      <c r="B240" s="209" t="s">
        <v>184</v>
      </c>
      <c r="C240" s="210"/>
      <c r="D240" s="210"/>
      <c r="E240" s="211"/>
      <c r="F240" s="70"/>
      <c r="G240" s="85"/>
      <c r="H240" s="82">
        <v>2289.35</v>
      </c>
      <c r="I240" s="127" t="e">
        <f t="shared" si="44"/>
        <v>#DIV/0!</v>
      </c>
    </row>
    <row r="241" spans="1:9" s="79" customFormat="1" ht="15" customHeight="1" x14ac:dyDescent="0.25">
      <c r="B241" s="200">
        <v>31</v>
      </c>
      <c r="C241" s="201"/>
      <c r="D241" s="202"/>
      <c r="E241" s="76" t="s">
        <v>4</v>
      </c>
      <c r="F241" s="77">
        <v>2595.7800000000002</v>
      </c>
      <c r="G241" s="77">
        <v>2289.34</v>
      </c>
      <c r="H241" s="77">
        <v>2289.34</v>
      </c>
      <c r="I241" s="127">
        <f t="shared" si="44"/>
        <v>100</v>
      </c>
    </row>
    <row r="242" spans="1:9" s="79" customFormat="1" ht="15" customHeight="1" x14ac:dyDescent="0.25">
      <c r="B242" s="200">
        <v>311</v>
      </c>
      <c r="C242" s="201"/>
      <c r="D242" s="202"/>
      <c r="E242" s="76" t="s">
        <v>23</v>
      </c>
      <c r="F242" s="77">
        <f>F243</f>
        <v>0</v>
      </c>
      <c r="G242" s="77">
        <f t="shared" ref="G242:H242" si="47">G243</f>
        <v>0</v>
      </c>
      <c r="H242" s="77">
        <f t="shared" si="47"/>
        <v>0</v>
      </c>
      <c r="I242" s="127" t="e">
        <f t="shared" si="44"/>
        <v>#DIV/0!</v>
      </c>
    </row>
    <row r="243" spans="1:9" s="36" customFormat="1" ht="15" customHeight="1" x14ac:dyDescent="0.25">
      <c r="B243" s="212">
        <v>3111</v>
      </c>
      <c r="C243" s="212"/>
      <c r="D243" s="212"/>
      <c r="E243" s="37" t="s">
        <v>24</v>
      </c>
      <c r="F243" s="68"/>
      <c r="G243" s="68"/>
      <c r="H243" s="68"/>
      <c r="I243" s="127" t="e">
        <f t="shared" si="44"/>
        <v>#DIV/0!</v>
      </c>
    </row>
    <row r="244" spans="1:9" s="79" customFormat="1" ht="15" customHeight="1" x14ac:dyDescent="0.25">
      <c r="B244" s="73">
        <v>312</v>
      </c>
      <c r="C244" s="74"/>
      <c r="D244" s="75"/>
      <c r="E244" s="76" t="s">
        <v>81</v>
      </c>
      <c r="F244" s="77">
        <f>F245</f>
        <v>0</v>
      </c>
      <c r="G244" s="77">
        <f t="shared" ref="G244:H244" si="48">G245</f>
        <v>0</v>
      </c>
      <c r="H244" s="77">
        <f t="shared" si="48"/>
        <v>0</v>
      </c>
      <c r="I244" s="127" t="e">
        <f t="shared" si="44"/>
        <v>#DIV/0!</v>
      </c>
    </row>
    <row r="245" spans="1:9" s="36" customFormat="1" ht="15" customHeight="1" x14ac:dyDescent="0.25">
      <c r="B245" s="62">
        <v>3121</v>
      </c>
      <c r="C245" s="63"/>
      <c r="D245" s="35"/>
      <c r="E245" s="37" t="s">
        <v>81</v>
      </c>
      <c r="F245" s="68"/>
      <c r="G245" s="68"/>
      <c r="H245" s="68"/>
      <c r="I245" s="127" t="e">
        <f t="shared" si="44"/>
        <v>#DIV/0!</v>
      </c>
    </row>
    <row r="246" spans="1:9" s="79" customFormat="1" ht="15" customHeight="1" x14ac:dyDescent="0.25">
      <c r="B246" s="200">
        <v>313</v>
      </c>
      <c r="C246" s="201"/>
      <c r="D246" s="202"/>
      <c r="E246" s="76" t="s">
        <v>82</v>
      </c>
      <c r="F246" s="77">
        <f>F247</f>
        <v>0</v>
      </c>
      <c r="G246" s="77">
        <f t="shared" ref="G246:H246" si="49">G247</f>
        <v>0</v>
      </c>
      <c r="H246" s="77">
        <f t="shared" si="49"/>
        <v>0</v>
      </c>
      <c r="I246" s="127" t="e">
        <f t="shared" si="44"/>
        <v>#DIV/0!</v>
      </c>
    </row>
    <row r="247" spans="1:9" s="36" customFormat="1" ht="15" customHeight="1" x14ac:dyDescent="0.25">
      <c r="B247" s="203">
        <v>3132</v>
      </c>
      <c r="C247" s="204"/>
      <c r="D247" s="205"/>
      <c r="E247" s="35" t="s">
        <v>83</v>
      </c>
      <c r="F247" s="68"/>
      <c r="G247" s="68"/>
      <c r="H247" s="68"/>
      <c r="I247" s="127" t="e">
        <f t="shared" si="44"/>
        <v>#DIV/0!</v>
      </c>
    </row>
    <row r="248" spans="1:9" s="79" customFormat="1" ht="15" customHeight="1" x14ac:dyDescent="0.25">
      <c r="B248" s="200">
        <v>32</v>
      </c>
      <c r="C248" s="201"/>
      <c r="D248" s="202"/>
      <c r="E248" s="75" t="s">
        <v>12</v>
      </c>
      <c r="F248" s="77">
        <f>F249</f>
        <v>0</v>
      </c>
      <c r="G248" s="77">
        <f t="shared" ref="G248:H248" si="50">G249</f>
        <v>0</v>
      </c>
      <c r="H248" s="77">
        <f t="shared" si="50"/>
        <v>0</v>
      </c>
      <c r="I248" s="127" t="e">
        <f t="shared" si="44"/>
        <v>#DIV/0!</v>
      </c>
    </row>
    <row r="249" spans="1:9" s="79" customFormat="1" ht="15" customHeight="1" x14ac:dyDescent="0.25">
      <c r="B249" s="200">
        <v>321</v>
      </c>
      <c r="C249" s="201"/>
      <c r="D249" s="202"/>
      <c r="E249" s="75" t="s">
        <v>25</v>
      </c>
      <c r="F249" s="77">
        <f>F250+F251</f>
        <v>0</v>
      </c>
      <c r="G249" s="77">
        <f>G250+G251</f>
        <v>0</v>
      </c>
      <c r="H249" s="77">
        <f>H250+H251</f>
        <v>0</v>
      </c>
      <c r="I249" s="127" t="e">
        <f t="shared" si="44"/>
        <v>#DIV/0!</v>
      </c>
    </row>
    <row r="250" spans="1:9" s="36" customFormat="1" ht="15" customHeight="1" x14ac:dyDescent="0.25">
      <c r="B250" s="62">
        <v>3211</v>
      </c>
      <c r="C250" s="63"/>
      <c r="D250" s="35"/>
      <c r="E250" s="35" t="s">
        <v>26</v>
      </c>
      <c r="F250" s="68"/>
      <c r="G250" s="68"/>
      <c r="H250" s="68"/>
      <c r="I250" s="127" t="e">
        <f t="shared" si="44"/>
        <v>#DIV/0!</v>
      </c>
    </row>
    <row r="251" spans="1:9" s="36" customFormat="1" ht="15" customHeight="1" x14ac:dyDescent="0.25">
      <c r="B251" s="203">
        <v>3212</v>
      </c>
      <c r="C251" s="204"/>
      <c r="D251" s="205"/>
      <c r="E251" s="35" t="s">
        <v>84</v>
      </c>
      <c r="F251" s="68"/>
      <c r="G251" s="68"/>
      <c r="H251" s="68"/>
      <c r="I251" s="127" t="e">
        <f t="shared" si="44"/>
        <v>#DIV/0!</v>
      </c>
    </row>
    <row r="252" spans="1:9" s="36" customFormat="1" ht="15" customHeight="1" x14ac:dyDescent="0.25">
      <c r="A252" s="83"/>
      <c r="B252" s="138" t="s">
        <v>215</v>
      </c>
      <c r="C252" s="155" t="s">
        <v>216</v>
      </c>
      <c r="D252" s="140"/>
      <c r="E252" s="140" t="s">
        <v>217</v>
      </c>
      <c r="F252" s="81">
        <v>3281.38</v>
      </c>
      <c r="G252" s="81">
        <v>3281.38</v>
      </c>
      <c r="H252" s="81">
        <v>3281.38</v>
      </c>
      <c r="I252" s="127">
        <f t="shared" si="44"/>
        <v>100</v>
      </c>
    </row>
    <row r="253" spans="1:9" s="36" customFormat="1" ht="15" customHeight="1" x14ac:dyDescent="0.25">
      <c r="B253" s="132"/>
      <c r="C253" s="133">
        <v>31</v>
      </c>
      <c r="D253" s="134"/>
      <c r="E253" s="134" t="s">
        <v>4</v>
      </c>
      <c r="F253" s="77">
        <v>3281.38</v>
      </c>
      <c r="G253" s="77">
        <v>3281.38</v>
      </c>
      <c r="H253" s="77">
        <v>3281.38</v>
      </c>
      <c r="I253" s="127">
        <f t="shared" si="44"/>
        <v>100</v>
      </c>
    </row>
    <row r="254" spans="1:9" s="92" customFormat="1" ht="25.5" customHeight="1" x14ac:dyDescent="0.25">
      <c r="B254" s="175" t="s">
        <v>190</v>
      </c>
      <c r="C254" s="176"/>
      <c r="D254" s="177"/>
      <c r="E254" s="89" t="s">
        <v>218</v>
      </c>
      <c r="F254" s="90">
        <v>4289.46</v>
      </c>
      <c r="G254" s="91">
        <v>9662.23</v>
      </c>
      <c r="H254" s="91">
        <v>8200.64</v>
      </c>
      <c r="I254" s="127">
        <f t="shared" si="44"/>
        <v>84.873160750675567</v>
      </c>
    </row>
    <row r="255" spans="1:9" s="83" customFormat="1" ht="17.25" customHeight="1" x14ac:dyDescent="0.25">
      <c r="B255" s="206" t="s">
        <v>167</v>
      </c>
      <c r="C255" s="207"/>
      <c r="D255" s="207"/>
      <c r="E255" s="208"/>
      <c r="F255" s="81">
        <v>2144.73</v>
      </c>
      <c r="G255" s="82">
        <v>4449.45</v>
      </c>
      <c r="H255" s="82">
        <v>3776.41</v>
      </c>
      <c r="I255" s="127">
        <f t="shared" si="44"/>
        <v>84.87363606737911</v>
      </c>
    </row>
    <row r="256" spans="1:9" s="83" customFormat="1" ht="17.25" customHeight="1" x14ac:dyDescent="0.25">
      <c r="B256" s="206" t="s">
        <v>168</v>
      </c>
      <c r="C256" s="207"/>
      <c r="D256" s="207"/>
      <c r="E256" s="208"/>
      <c r="F256" s="81"/>
      <c r="G256" s="82"/>
      <c r="H256" s="82"/>
      <c r="I256" s="127" t="e">
        <f t="shared" si="44"/>
        <v>#DIV/0!</v>
      </c>
    </row>
    <row r="257" spans="2:9" s="72" customFormat="1" ht="17.25" customHeight="1" x14ac:dyDescent="0.25">
      <c r="B257" s="209" t="s">
        <v>169</v>
      </c>
      <c r="C257" s="210"/>
      <c r="D257" s="210"/>
      <c r="E257" s="211"/>
      <c r="F257" s="70"/>
      <c r="G257" s="71"/>
      <c r="H257" s="71"/>
      <c r="I257" s="127" t="e">
        <f t="shared" si="44"/>
        <v>#DIV/0!</v>
      </c>
    </row>
    <row r="258" spans="2:9" s="79" customFormat="1" ht="15" customHeight="1" x14ac:dyDescent="0.25">
      <c r="B258" s="200">
        <v>31</v>
      </c>
      <c r="C258" s="201"/>
      <c r="D258" s="202"/>
      <c r="E258" s="76" t="s">
        <v>4</v>
      </c>
      <c r="F258" s="77">
        <v>2144.73</v>
      </c>
      <c r="G258" s="77">
        <v>4345.84</v>
      </c>
      <c r="H258" s="77">
        <v>3672.79</v>
      </c>
      <c r="I258" s="127">
        <f t="shared" si="44"/>
        <v>84.51277543581908</v>
      </c>
    </row>
    <row r="259" spans="2:9" s="36" customFormat="1" ht="15" customHeight="1" x14ac:dyDescent="0.25">
      <c r="B259" s="200">
        <v>311</v>
      </c>
      <c r="C259" s="201"/>
      <c r="D259" s="202"/>
      <c r="E259" s="76" t="s">
        <v>23</v>
      </c>
      <c r="F259" s="68">
        <f>F260</f>
        <v>0</v>
      </c>
      <c r="G259" s="68">
        <f t="shared" ref="G259:H259" si="51">G260</f>
        <v>0</v>
      </c>
      <c r="H259" s="68">
        <f t="shared" si="51"/>
        <v>2796.85</v>
      </c>
      <c r="I259" s="127" t="e">
        <f t="shared" si="44"/>
        <v>#DIV/0!</v>
      </c>
    </row>
    <row r="260" spans="2:9" s="36" customFormat="1" ht="15" customHeight="1" x14ac:dyDescent="0.25">
      <c r="B260" s="212">
        <v>3111</v>
      </c>
      <c r="C260" s="212"/>
      <c r="D260" s="212"/>
      <c r="E260" s="37" t="s">
        <v>24</v>
      </c>
      <c r="F260" s="68"/>
      <c r="G260" s="68"/>
      <c r="H260" s="68">
        <v>2796.85</v>
      </c>
      <c r="I260" s="127" t="e">
        <f t="shared" si="44"/>
        <v>#DIV/0!</v>
      </c>
    </row>
    <row r="261" spans="2:9" s="36" customFormat="1" ht="15" customHeight="1" x14ac:dyDescent="0.25">
      <c r="B261" s="73">
        <v>312</v>
      </c>
      <c r="C261" s="63"/>
      <c r="D261" s="35"/>
      <c r="E261" s="76" t="s">
        <v>81</v>
      </c>
      <c r="F261" s="68">
        <f>F262</f>
        <v>0</v>
      </c>
      <c r="G261" s="68">
        <f t="shared" ref="G261:H261" si="52">G262</f>
        <v>0</v>
      </c>
      <c r="H261" s="68">
        <f t="shared" si="52"/>
        <v>414.45</v>
      </c>
      <c r="I261" s="127" t="e">
        <f t="shared" si="44"/>
        <v>#DIV/0!</v>
      </c>
    </row>
    <row r="262" spans="2:9" s="36" customFormat="1" ht="15" customHeight="1" x14ac:dyDescent="0.25">
      <c r="B262" s="62">
        <v>3121</v>
      </c>
      <c r="C262" s="63"/>
      <c r="D262" s="35"/>
      <c r="E262" s="37" t="s">
        <v>81</v>
      </c>
      <c r="F262" s="68"/>
      <c r="G262" s="68"/>
      <c r="H262" s="68">
        <v>414.45</v>
      </c>
      <c r="I262" s="127" t="e">
        <f t="shared" si="44"/>
        <v>#DIV/0!</v>
      </c>
    </row>
    <row r="263" spans="2:9" s="36" customFormat="1" ht="15" customHeight="1" x14ac:dyDescent="0.25">
      <c r="B263" s="200">
        <v>313</v>
      </c>
      <c r="C263" s="201"/>
      <c r="D263" s="202"/>
      <c r="E263" s="76" t="s">
        <v>82</v>
      </c>
      <c r="F263" s="68">
        <f>F264</f>
        <v>0</v>
      </c>
      <c r="G263" s="68">
        <f t="shared" ref="G263:H263" si="53">G264</f>
        <v>0</v>
      </c>
      <c r="H263" s="68">
        <f t="shared" si="53"/>
        <v>461.49</v>
      </c>
      <c r="I263" s="127" t="e">
        <f>H263/G263*100</f>
        <v>#DIV/0!</v>
      </c>
    </row>
    <row r="264" spans="2:9" s="36" customFormat="1" ht="15" customHeight="1" x14ac:dyDescent="0.25">
      <c r="B264" s="203">
        <v>3132</v>
      </c>
      <c r="C264" s="204"/>
      <c r="D264" s="205"/>
      <c r="E264" s="35" t="s">
        <v>83</v>
      </c>
      <c r="F264" s="68"/>
      <c r="G264" s="68"/>
      <c r="H264" s="68">
        <v>461.49</v>
      </c>
      <c r="I264" s="127" t="e">
        <f t="shared" ref="I264:I283" si="54">H264/G264*100</f>
        <v>#DIV/0!</v>
      </c>
    </row>
    <row r="265" spans="2:9" s="79" customFormat="1" ht="15" customHeight="1" x14ac:dyDescent="0.25">
      <c r="B265" s="200">
        <v>32</v>
      </c>
      <c r="C265" s="201"/>
      <c r="D265" s="202"/>
      <c r="E265" s="75" t="s">
        <v>12</v>
      </c>
      <c r="F265" s="77">
        <f>F266</f>
        <v>0</v>
      </c>
      <c r="G265" s="77">
        <v>103.61</v>
      </c>
      <c r="H265" s="77">
        <v>103.61</v>
      </c>
      <c r="I265" s="127">
        <f t="shared" si="54"/>
        <v>100</v>
      </c>
    </row>
    <row r="266" spans="2:9" s="36" customFormat="1" ht="15" customHeight="1" x14ac:dyDescent="0.25">
      <c r="B266" s="200">
        <v>321</v>
      </c>
      <c r="C266" s="201"/>
      <c r="D266" s="202"/>
      <c r="E266" s="75" t="s">
        <v>25</v>
      </c>
      <c r="F266" s="68">
        <f>F267</f>
        <v>0</v>
      </c>
      <c r="G266" s="68">
        <f t="shared" ref="G266:H266" si="55">G267</f>
        <v>0</v>
      </c>
      <c r="H266" s="68">
        <f t="shared" si="55"/>
        <v>103.61</v>
      </c>
      <c r="I266" s="127" t="e">
        <f t="shared" si="54"/>
        <v>#DIV/0!</v>
      </c>
    </row>
    <row r="267" spans="2:9" s="36" customFormat="1" ht="15" customHeight="1" x14ac:dyDescent="0.25">
      <c r="B267" s="203">
        <v>3212</v>
      </c>
      <c r="C267" s="204"/>
      <c r="D267" s="205"/>
      <c r="E267" s="35" t="s">
        <v>84</v>
      </c>
      <c r="F267" s="68"/>
      <c r="G267" s="68"/>
      <c r="H267" s="68">
        <v>103.61</v>
      </c>
      <c r="I267" s="127" t="e">
        <f t="shared" si="54"/>
        <v>#DIV/0!</v>
      </c>
    </row>
    <row r="268" spans="2:9" s="83" customFormat="1" ht="15" customHeight="1" x14ac:dyDescent="0.25">
      <c r="B268" s="206" t="s">
        <v>156</v>
      </c>
      <c r="C268" s="207"/>
      <c r="D268" s="207"/>
      <c r="E268" s="208"/>
      <c r="F268" s="81"/>
      <c r="G268" s="82"/>
      <c r="H268" s="82"/>
      <c r="I268" s="127" t="e">
        <f t="shared" si="54"/>
        <v>#DIV/0!</v>
      </c>
    </row>
    <row r="269" spans="2:9" s="83" customFormat="1" ht="15" customHeight="1" x14ac:dyDescent="0.25">
      <c r="B269" s="138" t="s">
        <v>215</v>
      </c>
      <c r="C269" s="139" t="s">
        <v>219</v>
      </c>
      <c r="D269" s="139"/>
      <c r="E269" s="140" t="s">
        <v>220</v>
      </c>
      <c r="F269" s="81">
        <v>321.70999999999998</v>
      </c>
      <c r="G269" s="82">
        <v>781.92</v>
      </c>
      <c r="H269" s="82">
        <v>663.64</v>
      </c>
      <c r="I269" s="127">
        <f t="shared" si="54"/>
        <v>84.873132801309609</v>
      </c>
    </row>
    <row r="270" spans="2:9" s="83" customFormat="1" ht="15" customHeight="1" x14ac:dyDescent="0.25">
      <c r="B270" s="135">
        <v>31</v>
      </c>
      <c r="C270" s="136"/>
      <c r="D270" s="136"/>
      <c r="E270" s="137" t="s">
        <v>4</v>
      </c>
      <c r="F270" s="68">
        <v>321.70999999999998</v>
      </c>
      <c r="G270" s="69">
        <v>763.71</v>
      </c>
      <c r="H270" s="69">
        <v>645.42999999999995</v>
      </c>
      <c r="I270" s="127">
        <f t="shared" si="54"/>
        <v>84.512445823676515</v>
      </c>
    </row>
    <row r="271" spans="2:9" s="83" customFormat="1" ht="15" customHeight="1" x14ac:dyDescent="0.25">
      <c r="B271" s="151">
        <v>32</v>
      </c>
      <c r="C271" s="152"/>
      <c r="D271" s="152"/>
      <c r="E271" s="150" t="s">
        <v>12</v>
      </c>
      <c r="F271" s="68"/>
      <c r="G271" s="69">
        <v>18.21</v>
      </c>
      <c r="H271" s="69">
        <v>18.21</v>
      </c>
      <c r="I271" s="127"/>
    </row>
    <row r="272" spans="2:9" s="88" customFormat="1" ht="15" customHeight="1" x14ac:dyDescent="0.25">
      <c r="B272" s="206" t="s">
        <v>183</v>
      </c>
      <c r="C272" s="207"/>
      <c r="D272" s="207"/>
      <c r="E272" s="208"/>
      <c r="F272" s="98"/>
      <c r="G272" s="82"/>
      <c r="H272" s="82"/>
      <c r="I272" s="127" t="e">
        <f t="shared" si="54"/>
        <v>#DIV/0!</v>
      </c>
    </row>
    <row r="273" spans="2:9" s="72" customFormat="1" ht="15" customHeight="1" x14ac:dyDescent="0.25">
      <c r="B273" s="209" t="s">
        <v>184</v>
      </c>
      <c r="C273" s="210"/>
      <c r="D273" s="210"/>
      <c r="E273" s="211"/>
      <c r="F273" s="84">
        <v>1823.02</v>
      </c>
      <c r="G273" s="85">
        <v>4430.8599999999997</v>
      </c>
      <c r="H273" s="85">
        <v>3760.59</v>
      </c>
      <c r="I273" s="127">
        <f t="shared" si="54"/>
        <v>84.872688372009051</v>
      </c>
    </row>
    <row r="274" spans="2:9" s="79" customFormat="1" ht="15" customHeight="1" x14ac:dyDescent="0.25">
      <c r="B274" s="200">
        <v>31</v>
      </c>
      <c r="C274" s="201"/>
      <c r="D274" s="202"/>
      <c r="E274" s="76" t="s">
        <v>4</v>
      </c>
      <c r="F274" s="77">
        <v>1823.02</v>
      </c>
      <c r="G274" s="77">
        <v>4327.68</v>
      </c>
      <c r="H274" s="77">
        <v>3657.42</v>
      </c>
      <c r="I274" s="127">
        <f t="shared" si="54"/>
        <v>84.512255989352255</v>
      </c>
    </row>
    <row r="275" spans="2:9" s="79" customFormat="1" ht="15" customHeight="1" x14ac:dyDescent="0.25">
      <c r="B275" s="200">
        <v>311</v>
      </c>
      <c r="C275" s="201"/>
      <c r="D275" s="202"/>
      <c r="E275" s="76" t="s">
        <v>23</v>
      </c>
      <c r="F275" s="77">
        <f>F276</f>
        <v>0</v>
      </c>
      <c r="G275" s="77">
        <f t="shared" ref="G275:H275" si="56">G276</f>
        <v>0</v>
      </c>
      <c r="H275" s="77">
        <f t="shared" si="56"/>
        <v>2785.15</v>
      </c>
      <c r="I275" s="127" t="e">
        <f t="shared" si="54"/>
        <v>#DIV/0!</v>
      </c>
    </row>
    <row r="276" spans="2:9" s="36" customFormat="1" ht="15" customHeight="1" x14ac:dyDescent="0.25">
      <c r="B276" s="203">
        <v>3111</v>
      </c>
      <c r="C276" s="204"/>
      <c r="D276" s="205"/>
      <c r="E276" s="37" t="s">
        <v>24</v>
      </c>
      <c r="F276" s="68"/>
      <c r="G276" s="68"/>
      <c r="H276" s="68">
        <v>2785.15</v>
      </c>
      <c r="I276" s="127" t="e">
        <f t="shared" si="54"/>
        <v>#DIV/0!</v>
      </c>
    </row>
    <row r="277" spans="2:9" s="79" customFormat="1" ht="15" customHeight="1" x14ac:dyDescent="0.25">
      <c r="B277" s="73">
        <v>312</v>
      </c>
      <c r="C277" s="74"/>
      <c r="D277" s="75"/>
      <c r="E277" s="76" t="s">
        <v>81</v>
      </c>
      <c r="F277" s="77">
        <f>F278</f>
        <v>0</v>
      </c>
      <c r="G277" s="77">
        <f t="shared" ref="G277:H277" si="57">G278</f>
        <v>0</v>
      </c>
      <c r="H277" s="77">
        <f t="shared" si="57"/>
        <v>412.72</v>
      </c>
      <c r="I277" s="127" t="e">
        <f t="shared" si="54"/>
        <v>#DIV/0!</v>
      </c>
    </row>
    <row r="278" spans="2:9" s="36" customFormat="1" ht="15" customHeight="1" x14ac:dyDescent="0.25">
      <c r="B278" s="62">
        <v>3121</v>
      </c>
      <c r="C278" s="63"/>
      <c r="D278" s="35"/>
      <c r="E278" s="37" t="s">
        <v>81</v>
      </c>
      <c r="F278" s="68"/>
      <c r="G278" s="68"/>
      <c r="H278" s="68">
        <v>412.72</v>
      </c>
      <c r="I278" s="127" t="e">
        <f t="shared" si="54"/>
        <v>#DIV/0!</v>
      </c>
    </row>
    <row r="279" spans="2:9" s="79" customFormat="1" ht="15" customHeight="1" x14ac:dyDescent="0.25">
      <c r="B279" s="200">
        <v>313</v>
      </c>
      <c r="C279" s="201"/>
      <c r="D279" s="202"/>
      <c r="E279" s="76" t="s">
        <v>82</v>
      </c>
      <c r="F279" s="77">
        <f>F280</f>
        <v>0</v>
      </c>
      <c r="G279" s="77">
        <f t="shared" ref="G279:H279" si="58">G280</f>
        <v>0</v>
      </c>
      <c r="H279" s="77">
        <f t="shared" si="58"/>
        <v>459.55</v>
      </c>
      <c r="I279" s="127" t="e">
        <f t="shared" si="54"/>
        <v>#DIV/0!</v>
      </c>
    </row>
    <row r="280" spans="2:9" s="36" customFormat="1" ht="15" customHeight="1" x14ac:dyDescent="0.25">
      <c r="B280" s="203">
        <v>3132</v>
      </c>
      <c r="C280" s="204"/>
      <c r="D280" s="205"/>
      <c r="E280" s="35" t="s">
        <v>83</v>
      </c>
      <c r="F280" s="68"/>
      <c r="G280" s="68"/>
      <c r="H280" s="68">
        <v>459.55</v>
      </c>
      <c r="I280" s="127" t="e">
        <f t="shared" si="54"/>
        <v>#DIV/0!</v>
      </c>
    </row>
    <row r="281" spans="2:9" s="79" customFormat="1" ht="15" customHeight="1" x14ac:dyDescent="0.25">
      <c r="B281" s="200">
        <v>32</v>
      </c>
      <c r="C281" s="201"/>
      <c r="D281" s="202"/>
      <c r="E281" s="75" t="s">
        <v>12</v>
      </c>
      <c r="F281" s="77">
        <f>F282</f>
        <v>0</v>
      </c>
      <c r="G281" s="77">
        <v>103.18</v>
      </c>
      <c r="H281" s="77">
        <v>103.17</v>
      </c>
      <c r="I281" s="127">
        <f t="shared" si="54"/>
        <v>99.990308199263424</v>
      </c>
    </row>
    <row r="282" spans="2:9" s="36" customFormat="1" ht="15" customHeight="1" x14ac:dyDescent="0.25">
      <c r="B282" s="200">
        <v>321</v>
      </c>
      <c r="C282" s="201"/>
      <c r="D282" s="202"/>
      <c r="E282" s="75" t="s">
        <v>25</v>
      </c>
      <c r="F282" s="68">
        <f>F283</f>
        <v>0</v>
      </c>
      <c r="G282" s="68">
        <f t="shared" ref="G282:H282" si="59">G283</f>
        <v>0</v>
      </c>
      <c r="H282" s="68">
        <f t="shared" si="59"/>
        <v>103.17</v>
      </c>
      <c r="I282" s="127" t="e">
        <f t="shared" si="54"/>
        <v>#DIV/0!</v>
      </c>
    </row>
    <row r="283" spans="2:9" s="36" customFormat="1" ht="15" customHeight="1" x14ac:dyDescent="0.25">
      <c r="B283" s="203">
        <v>3212</v>
      </c>
      <c r="C283" s="204"/>
      <c r="D283" s="205"/>
      <c r="E283" s="35" t="s">
        <v>84</v>
      </c>
      <c r="F283" s="68"/>
      <c r="G283" s="68"/>
      <c r="H283" s="68">
        <v>103.17</v>
      </c>
      <c r="I283" s="127" t="e">
        <f t="shared" si="54"/>
        <v>#DIV/0!</v>
      </c>
    </row>
  </sheetData>
  <mergeCells count="173">
    <mergeCell ref="B166:E166"/>
    <mergeCell ref="B156:E156"/>
    <mergeCell ref="B157:E157"/>
    <mergeCell ref="B158:D158"/>
    <mergeCell ref="B161:D161"/>
    <mergeCell ref="B162:D162"/>
    <mergeCell ref="B134:E134"/>
    <mergeCell ref="B115:D115"/>
    <mergeCell ref="B116:D116"/>
    <mergeCell ref="B143:D143"/>
    <mergeCell ref="B151:D151"/>
    <mergeCell ref="B159:D159"/>
    <mergeCell ref="B139:D139"/>
    <mergeCell ref="B140:E140"/>
    <mergeCell ref="B121:C121"/>
    <mergeCell ref="B206:E206"/>
    <mergeCell ref="B210:E210"/>
    <mergeCell ref="B211:E211"/>
    <mergeCell ref="B212:E212"/>
    <mergeCell ref="B213:D213"/>
    <mergeCell ref="B193:D193"/>
    <mergeCell ref="B225:E225"/>
    <mergeCell ref="B226:E226"/>
    <mergeCell ref="B227:D227"/>
    <mergeCell ref="B219:E219"/>
    <mergeCell ref="B220:D220"/>
    <mergeCell ref="B187:D187"/>
    <mergeCell ref="B190:E190"/>
    <mergeCell ref="B191:E191"/>
    <mergeCell ref="B192:E192"/>
    <mergeCell ref="B182:D182"/>
    <mergeCell ref="B183:D183"/>
    <mergeCell ref="B184:E184"/>
    <mergeCell ref="B185:E185"/>
    <mergeCell ref="B186:E186"/>
    <mergeCell ref="B174:D174"/>
    <mergeCell ref="B104:E104"/>
    <mergeCell ref="B105:D105"/>
    <mergeCell ref="B37:D37"/>
    <mergeCell ref="B40:D40"/>
    <mergeCell ref="B43:D43"/>
    <mergeCell ref="B150:E150"/>
    <mergeCell ref="B154:D154"/>
    <mergeCell ref="B155:E155"/>
    <mergeCell ref="B111:D111"/>
    <mergeCell ref="B114:D114"/>
    <mergeCell ref="B135:D135"/>
    <mergeCell ref="B87:D87"/>
    <mergeCell ref="B109:E109"/>
    <mergeCell ref="B110:E110"/>
    <mergeCell ref="B94:E94"/>
    <mergeCell ref="B95:E95"/>
    <mergeCell ref="B96:E96"/>
    <mergeCell ref="B97:D97"/>
    <mergeCell ref="B107:D107"/>
    <mergeCell ref="B167:D167"/>
    <mergeCell ref="B163:D163"/>
    <mergeCell ref="B164:E164"/>
    <mergeCell ref="B165:E165"/>
    <mergeCell ref="B283:D283"/>
    <mergeCell ref="B44:D44"/>
    <mergeCell ref="B78:D78"/>
    <mergeCell ref="B80:D80"/>
    <mergeCell ref="B84:D84"/>
    <mergeCell ref="B85:D85"/>
    <mergeCell ref="B89:D89"/>
    <mergeCell ref="B75:E75"/>
    <mergeCell ref="B76:E76"/>
    <mergeCell ref="B77:E77"/>
    <mergeCell ref="B93:D93"/>
    <mergeCell ref="B102:E102"/>
    <mergeCell ref="B103:E103"/>
    <mergeCell ref="B141:E141"/>
    <mergeCell ref="B142:E142"/>
    <mergeCell ref="B148:E148"/>
    <mergeCell ref="B149:E149"/>
    <mergeCell ref="B259:D259"/>
    <mergeCell ref="B265:D265"/>
    <mergeCell ref="B275:D275"/>
    <mergeCell ref="B108:E108"/>
    <mergeCell ref="B138:D138"/>
    <mergeCell ref="B172:D172"/>
    <mergeCell ref="B173:D173"/>
    <mergeCell ref="B2:I2"/>
    <mergeCell ref="B13:D13"/>
    <mergeCell ref="B4:I4"/>
    <mergeCell ref="B6:E6"/>
    <mergeCell ref="B7:E7"/>
    <mergeCell ref="B8:D8"/>
    <mergeCell ref="B10:E10"/>
    <mergeCell ref="B11:E11"/>
    <mergeCell ref="B12:E12"/>
    <mergeCell ref="B9:D9"/>
    <mergeCell ref="B14:D14"/>
    <mergeCell ref="B29:D29"/>
    <mergeCell ref="B38:D38"/>
    <mergeCell ref="B79:D79"/>
    <mergeCell ref="B86:D86"/>
    <mergeCell ref="B131:D131"/>
    <mergeCell ref="B132:E132"/>
    <mergeCell ref="B133:E133"/>
    <mergeCell ref="B35:E35"/>
    <mergeCell ref="B36:E36"/>
    <mergeCell ref="B25:E25"/>
    <mergeCell ref="B26:E26"/>
    <mergeCell ref="B98:D98"/>
    <mergeCell ref="B101:D101"/>
    <mergeCell ref="B27:E27"/>
    <mergeCell ref="B28:D28"/>
    <mergeCell ref="B34:E34"/>
    <mergeCell ref="B181:D181"/>
    <mergeCell ref="B188:D188"/>
    <mergeCell ref="B194:D194"/>
    <mergeCell ref="B214:D214"/>
    <mergeCell ref="B221:D221"/>
    <mergeCell ref="B175:D175"/>
    <mergeCell ref="B176:E176"/>
    <mergeCell ref="B177:E177"/>
    <mergeCell ref="B178:E178"/>
    <mergeCell ref="B203:D203"/>
    <mergeCell ref="B204:E204"/>
    <mergeCell ref="B205:E205"/>
    <mergeCell ref="B196:D196"/>
    <mergeCell ref="B197:E197"/>
    <mergeCell ref="B199:E199"/>
    <mergeCell ref="B200:D200"/>
    <mergeCell ref="B201:D201"/>
    <mergeCell ref="B198:E198"/>
    <mergeCell ref="B207:D207"/>
    <mergeCell ref="B208:D208"/>
    <mergeCell ref="B180:D180"/>
    <mergeCell ref="B216:D216"/>
    <mergeCell ref="B217:E217"/>
    <mergeCell ref="B218:E218"/>
    <mergeCell ref="B238:E238"/>
    <mergeCell ref="B234:D234"/>
    <mergeCell ref="B223:D223"/>
    <mergeCell ref="B224:E224"/>
    <mergeCell ref="B239:E239"/>
    <mergeCell ref="B240:E240"/>
    <mergeCell ref="B241:D241"/>
    <mergeCell ref="B243:D243"/>
    <mergeCell ref="B229:D229"/>
    <mergeCell ref="B232:D232"/>
    <mergeCell ref="B233:D233"/>
    <mergeCell ref="B235:D235"/>
    <mergeCell ref="B237:D237"/>
    <mergeCell ref="B242:D242"/>
    <mergeCell ref="B228:D228"/>
    <mergeCell ref="B254:D254"/>
    <mergeCell ref="B255:E255"/>
    <mergeCell ref="B256:E256"/>
    <mergeCell ref="B257:E257"/>
    <mergeCell ref="B258:D258"/>
    <mergeCell ref="B246:D246"/>
    <mergeCell ref="B247:D247"/>
    <mergeCell ref="B249:D249"/>
    <mergeCell ref="B251:D251"/>
    <mergeCell ref="B248:D248"/>
    <mergeCell ref="B279:D279"/>
    <mergeCell ref="B280:D280"/>
    <mergeCell ref="B282:D282"/>
    <mergeCell ref="B268:E268"/>
    <mergeCell ref="B272:E272"/>
    <mergeCell ref="B273:E273"/>
    <mergeCell ref="B274:D274"/>
    <mergeCell ref="B276:D276"/>
    <mergeCell ref="B260:D260"/>
    <mergeCell ref="B263:D263"/>
    <mergeCell ref="B264:D264"/>
    <mergeCell ref="B266:D266"/>
    <mergeCell ref="B267:D267"/>
    <mergeCell ref="B281:D281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2025-03-28T08:54:28Z</cp:lastPrinted>
  <dcterms:created xsi:type="dcterms:W3CDTF">2022-08-12T12:51:27Z</dcterms:created>
  <dcterms:modified xsi:type="dcterms:W3CDTF">2025-03-31T07:11:07Z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