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585" activeTab="2"/>
  </bookViews>
  <sheets>
    <sheet name="OŠ _ Proračun 2015" sheetId="1" r:id="rId1"/>
    <sheet name="Opći dio" sheetId="2" r:id="rId2"/>
    <sheet name="OŠ_FP 2015-2017" sheetId="3" r:id="rId3"/>
    <sheet name="OŠ_Fin plan 2015 po mjesecima" sheetId="4" r:id="rId4"/>
  </sheets>
  <definedNames>
    <definedName name="_xlnm.Print_Titles" localSheetId="0">'OŠ _ Proračun 2015'!$6:$7</definedName>
    <definedName name="_xlnm.Print_Titles" localSheetId="3">'OŠ_Fin plan 2015 po mjesecima'!$A:$C,'OŠ_Fin plan 2015 po mjesecima'!$6:$8</definedName>
    <definedName name="_xlnm.Print_Titles" localSheetId="2">'OŠ_FP 2015-2017'!$78:$80</definedName>
  </definedNames>
  <calcPr fullCalcOnLoad="1"/>
</workbook>
</file>

<file path=xl/sharedStrings.xml><?xml version="1.0" encoding="utf-8"?>
<sst xmlns="http://schemas.openxmlformats.org/spreadsheetml/2006/main" count="603" uniqueCount="294">
  <si>
    <t>POZICIJA</t>
  </si>
  <si>
    <t>VRSTA RASHODA / IZDATAKA</t>
  </si>
  <si>
    <t/>
  </si>
  <si>
    <t>Razdjel</t>
  </si>
  <si>
    <t>003</t>
  </si>
  <si>
    <t>UPRAVNI ODJEL ZA PROSVJETU, KULTURU I ŠPORT</t>
  </si>
  <si>
    <t>Glava</t>
  </si>
  <si>
    <t>03</t>
  </si>
  <si>
    <t>OSNOVNO ŠKOLSTVO</t>
  </si>
  <si>
    <t>PROGRAM</t>
  </si>
  <si>
    <t>Smanjenje onečišćenja</t>
  </si>
  <si>
    <t>Aktivnost</t>
  </si>
  <si>
    <t>Podizanje razine svijesti o okolišu</t>
  </si>
  <si>
    <t>Izvor</t>
  </si>
  <si>
    <t>OPĆI PRIHODI I PRIMICI</t>
  </si>
  <si>
    <t>Ostale usluge</t>
  </si>
  <si>
    <t>Osnovno školstvo - minimalni standard</t>
  </si>
  <si>
    <t>Materijalni i financijski rashodi</t>
  </si>
  <si>
    <t>PRIHODI ZA POSEBNE NAMJENE - DECENTRALIZACIJA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</si>
  <si>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</si>
  <si>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</si>
  <si>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</si>
  <si>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</si>
  <si>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</si>
  <si>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</si>
  <si>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</si>
  <si>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</si>
  <si>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</si>
  <si>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</si>
  <si>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</si>
  <si>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</si>
  <si>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</si>
  <si>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</si>
  <si>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</si>
  <si>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Naknade troškova osobama izvan radnog odnosa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</si>
  <si>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</si>
  <si>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</si>
  <si>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</si>
  <si>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</si>
  <si>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</si>
  <si>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Osnovno školstvo - širi standard</t>
  </si>
  <si>
    <t>Natjecanja, manifestacije i ostalo</t>
  </si>
  <si>
    <t>Naknade za rad predstavničkih i izvršnih tijela, povjerenstava i slično</t>
  </si>
  <si>
    <t>Sufinanciranje osobnih pomoćnika i pomoćnika u nastavi</t>
  </si>
  <si>
    <t>0107</t>
  </si>
  <si>
    <t>0108</t>
  </si>
  <si>
    <t>0102</t>
  </si>
  <si>
    <t>Proračunski korisnik</t>
  </si>
  <si>
    <t>BROJ KONTA</t>
  </si>
  <si>
    <t>Uređenje objekata i nabava opreme</t>
  </si>
  <si>
    <t>Provedba HNOS-a ˝Škola u prirodi˝</t>
  </si>
  <si>
    <t>Pravno zastupanje i naknada šteta po sudskim presudama</t>
  </si>
  <si>
    <t>Održavanje školskih autobusa</t>
  </si>
  <si>
    <t>Naknade za prijevoz, za rad na terenu i odvojeni život</t>
  </si>
  <si>
    <t>Materijal i sirovine</t>
  </si>
  <si>
    <t>Zakupnine i najamnine</t>
  </si>
  <si>
    <t>Premije osiguranja</t>
  </si>
  <si>
    <t>Zatezne kamate</t>
  </si>
  <si>
    <t>Ostali nespomenuti financijski rashodi</t>
  </si>
  <si>
    <t>Zemljište</t>
  </si>
  <si>
    <t>Uredska oprema i namještaj</t>
  </si>
  <si>
    <t>Oprema za održavanje i zaštitu</t>
  </si>
  <si>
    <t>Sportska i glazbena oprema</t>
  </si>
  <si>
    <t>Knjige</t>
  </si>
  <si>
    <t>Dodatna ulaganja na građevinskim objektima</t>
  </si>
  <si>
    <t>Dodatna ulaganja na postrojenjima i opremi</t>
  </si>
  <si>
    <t>RKP broj</t>
  </si>
  <si>
    <t>Naziv proračunskog korisnika</t>
  </si>
  <si>
    <t>Korisnik:</t>
  </si>
  <si>
    <t>Obrazac JLP(R)S FP-PiP 1</t>
  </si>
  <si>
    <t>u kunama</t>
  </si>
  <si>
    <t xml:space="preserve">
Izvor prihoda i primitaka
Oznaka iz računskog plana                                                    ´  </t>
  </si>
  <si>
    <t>Opći prihodi i primici</t>
  </si>
  <si>
    <t>Vlastiti prihodi</t>
  </si>
  <si>
    <t>Prihodi za posebne namjene</t>
  </si>
  <si>
    <t>Pomoći i donacije</t>
  </si>
  <si>
    <t>Prihodi od prodaje ili zamjene nef. imov. i naknade s naslova osig.</t>
  </si>
  <si>
    <t>Namjenski primici</t>
  </si>
  <si>
    <t>Državni proračun</t>
  </si>
  <si>
    <t>Proračun JLP(R)S - Decentralizirana sredstva</t>
  </si>
  <si>
    <t>Proračun JLP(R)S
 -
Matična sredstva</t>
  </si>
  <si>
    <t xml:space="preserve">Pomoći iz inozemstva(darovnice) i od subjekata unutar općeg proračuna </t>
  </si>
  <si>
    <t>Pomoći od inozemnih vlada</t>
  </si>
  <si>
    <t>Pomoći od međunarodnih organizacija te institucija i tijela EU</t>
  </si>
  <si>
    <t>Pomoći iz proračuna</t>
  </si>
  <si>
    <t>Pomoći od ostalih subjekata unutar općeg proračuna</t>
  </si>
  <si>
    <t>Prihodi od imovine</t>
  </si>
  <si>
    <t>Prihodi od financijske imovine</t>
  </si>
  <si>
    <t>Prihodi od nefinancijske imovine</t>
  </si>
  <si>
    <t>Prihodi od upr.i adm.pristojbi, pristojbi po pos.propisima i naknada</t>
  </si>
  <si>
    <t>Upravne i administrativne pristojbe</t>
  </si>
  <si>
    <t>Prihodi po posebnim propisima</t>
  </si>
  <si>
    <t>Komunalni doprinosi i naknade</t>
  </si>
  <si>
    <t>Prihodi od prodaje proizvoda i robe te pruženih usl. i prihodi od donacija</t>
  </si>
  <si>
    <t>Prihodi od prodaje proizvoda i robe te pruženih usluga</t>
  </si>
  <si>
    <t>Donacije od pravnih i fizičkih osoba izvan općeg proračuna</t>
  </si>
  <si>
    <t>Prihodi iz proračuna</t>
  </si>
  <si>
    <t>Prihodi iz proračuna za fin. redovne djelatnosti proračunskih korisnika</t>
  </si>
  <si>
    <t>Kazne, upravne mjere i ostali prihodi</t>
  </si>
  <si>
    <t>Ostali prihodi</t>
  </si>
  <si>
    <t>Ukupno (po izvorima)</t>
  </si>
  <si>
    <t>Obrazac JLP(R)S FP-PiP 5</t>
  </si>
  <si>
    <t xml:space="preserve">
Izvor prihoda i primitaka
Oznaka iz računskog plana                                                  ´  </t>
  </si>
  <si>
    <t>Kamate na ororčena sredstva i depozite po viđenju</t>
  </si>
  <si>
    <t>Prihodi od zateznih kamata</t>
  </si>
  <si>
    <t>Ostali prihodi od financijske imovine</t>
  </si>
  <si>
    <t>Obrazac JLP(R)S FP-RiI</t>
  </si>
  <si>
    <t>FINANCIJSKI PLAN - Plan rashoda i izdataka</t>
  </si>
  <si>
    <t>Prihodi i primici</t>
  </si>
  <si>
    <t>Opći prihodi i primici - Državni proračun</t>
  </si>
  <si>
    <t>Opći prihodi i primici - Proračun JLP(R)S - Decentralizirana sredstva</t>
  </si>
  <si>
    <t>Opći prihodi i primici - Proračun JLP(R)S - Matična sredstva</t>
  </si>
  <si>
    <t>Vlastiti prihodi - Prihodi ostvareni obavljanjem osnovnih i ostalih poslova vlastite djelatnosti</t>
  </si>
  <si>
    <t>Prihodi od prodaje ili zamjene nefinancijjske imovine i naknade s naslova osiguranja</t>
  </si>
  <si>
    <t>Ukupno</t>
  </si>
  <si>
    <t>Račun 
rashoda/
izdatka</t>
  </si>
  <si>
    <t>Naziv računa</t>
  </si>
  <si>
    <t>Prihodi od prodaje ili zamjene nefin. imov. i naknade s naslova osig.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</si>
  <si>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</si>
  <si>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</si>
  <si>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</si>
  <si>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</si>
  <si>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</si>
  <si>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</si>
  <si>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UKUPNO A/Tpr./Kpr.</t>
  </si>
  <si>
    <t>Brojčana oznaka i naziv programa</t>
  </si>
  <si>
    <t>Brojčana oznaka i naziv aktivnosti / tekućeg ili kapitalnog projekta</t>
  </si>
  <si>
    <t>A107001</t>
  </si>
  <si>
    <t>Rashodi za materijal i energiju</t>
  </si>
  <si>
    <t>Rashodi za usluge</t>
  </si>
  <si>
    <t>Financijski rashodi</t>
  </si>
  <si>
    <t>Ostali financijski rashodi</t>
  </si>
  <si>
    <t>A107003</t>
  </si>
  <si>
    <t>Rashodi za tekuće i investicijsko održavanje</t>
  </si>
  <si>
    <t>A107004</t>
  </si>
  <si>
    <t>Rashodi za dodatna ulaganja i nabavu nefinancijske imovine</t>
  </si>
  <si>
    <t>Rashodi za nabavu proizvedene dugotrajne imovine</t>
  </si>
  <si>
    <t>Građevinski objekti</t>
  </si>
  <si>
    <t>Postrojenja i oprema</t>
  </si>
  <si>
    <t>Prijevozna sredstva</t>
  </si>
  <si>
    <t>Nematerijalna proizvedena imovina</t>
  </si>
  <si>
    <t>Rashodi za dodatna ulaganja na nefinancijskoj imovini</t>
  </si>
  <si>
    <t>Dodatna ulaganja na prijevoznim sredstvima</t>
  </si>
  <si>
    <t>Dodatna ulaganja za ostalu nefinancijsku imovinu</t>
  </si>
  <si>
    <t>A108001</t>
  </si>
  <si>
    <t>A108003</t>
  </si>
  <si>
    <t>Rashodi za nabavu neproizvedene dugotrajne imovine</t>
  </si>
  <si>
    <t>Materijalna imovina - prirodna bogatstva</t>
  </si>
  <si>
    <t>A108006</t>
  </si>
  <si>
    <t>A108007</t>
  </si>
  <si>
    <t>A108010</t>
  </si>
  <si>
    <t>Sveukupno proračunski korisnik</t>
  </si>
  <si>
    <t>2015.</t>
  </si>
  <si>
    <t>2016.</t>
  </si>
  <si>
    <t>Procjena 
2016.</t>
  </si>
  <si>
    <t>Knjige, umjetnička djela i ostale izložbene vrijednosti</t>
  </si>
  <si>
    <t>A108011</t>
  </si>
  <si>
    <t>PROCJENA 2016.</t>
  </si>
  <si>
    <t>PROGRAM 0107 Osnovno školstvo - minimalni standard</t>
  </si>
  <si>
    <t>Aktivnost A107001 Materijalni i financijski rashodi</t>
  </si>
  <si>
    <t>Aktivnost A107004 Rashodi za dodatna ulaganja i nabavu nefinancijske imovine</t>
  </si>
  <si>
    <t>PROGRAM 0108 Osnovno školstvo - širi standard</t>
  </si>
  <si>
    <t>Aktivnost A108001 Natjecanja manifestacije i ostalo</t>
  </si>
  <si>
    <t>Aktivnost A108003 Uređenje objekata i nabava opreme</t>
  </si>
  <si>
    <t>Aktivnost A108006 Provedba HNOS-a ˝Škola u prirodi</t>
  </si>
  <si>
    <t>Aktivnost A108007 Pravno zastupanje i naknada šteta po sudskim presudama</t>
  </si>
  <si>
    <t>Aktivnost A108010 Sufinanciranje osobnih pomoćnika i pomoćnika u nastavi</t>
  </si>
  <si>
    <t>Aktivnost A108011 Održavanje školskih autobusa</t>
  </si>
  <si>
    <t>Sveukupno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</si>
  <si>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</si>
  <si>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</si>
  <si>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</si>
  <si>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</si>
  <si>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</si>
  <si>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</si>
  <si>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</si>
  <si>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</si>
  <si>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</si>
  <si>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</si>
  <si>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</si>
  <si>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</si>
  <si>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A102004</t>
  </si>
  <si>
    <t>Aktivnost A107003 Rashodi za tekuće i investicijsko održavanje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</si>
  <si>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</si>
  <si>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</si>
  <si>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</si>
  <si>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</si>
  <si>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</si>
  <si>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</si>
  <si>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</si>
  <si>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</si>
  <si>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</si>
  <si>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</si>
  <si>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</si>
  <si>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</si>
  <si>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</si>
  <si>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Dnevnice za službeni put u zemlji</t>
  </si>
  <si>
    <t>Naknade za smještaj na službenom putu u zemlji</t>
  </si>
  <si>
    <t>Naknade za prijevoz na službenom putu u zemlji</t>
  </si>
  <si>
    <t>Ostali rashodi za službena putovanja</t>
  </si>
  <si>
    <t>Seminari, savjetovanja i simpoziji</t>
  </si>
  <si>
    <t>Tečajevi i stručni ispiti</t>
  </si>
  <si>
    <t>Naknade za korištenje privatnog automobila u sl.svrhe</t>
  </si>
  <si>
    <t>Uredski materijal</t>
  </si>
  <si>
    <t>Uredski materijal - pedagoška dokumentacija</t>
  </si>
  <si>
    <t>Literatura (publikacije, časopisi, glasila, knjige i ostalo)</t>
  </si>
  <si>
    <t>Ostali materijal za potrebe redovnog poslovanja</t>
  </si>
  <si>
    <r>
      <t xml:space="preserve">Ostali materijal za potrebe redovnog poslovanja - </t>
    </r>
    <r>
      <rPr>
        <b/>
        <i/>
        <sz val="9"/>
        <rFont val="Arial"/>
        <family val="2"/>
      </rPr>
      <t>nastavni materijal</t>
    </r>
  </si>
  <si>
    <t>Osnovni materijal i sirovine</t>
  </si>
  <si>
    <t>Ostali materijal i sirovine</t>
  </si>
  <si>
    <t>Električna energija</t>
  </si>
  <si>
    <t>Plin</t>
  </si>
  <si>
    <t>Motorni benzin</t>
  </si>
  <si>
    <t>Ostali materijal za proizvodnju energije (ugljen, drva, teško ulje)</t>
  </si>
  <si>
    <r>
      <t>Lož ulje</t>
    </r>
    <r>
      <rPr>
        <b/>
        <i/>
        <sz val="9"/>
        <rFont val="Arial"/>
        <family val="2"/>
      </rPr>
      <t xml:space="preserve"> (plaća SDŽ)</t>
    </r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</si>
  <si>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</si>
  <si>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</si>
  <si>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- prijevozna sredstva</t>
  </si>
  <si>
    <t>Ostali materijal i dijelovi za tekuće i investicijsko održavanje</t>
  </si>
  <si>
    <t>Sitni inventar</t>
  </si>
  <si>
    <t>Auto gume</t>
  </si>
  <si>
    <t>Usluge telefona, telefaksa</t>
  </si>
  <si>
    <t>Usluge interneta</t>
  </si>
  <si>
    <t>Poštarina (pisma, tiskanice i sl)</t>
  </si>
  <si>
    <t>Ostale usluge za komunikaciju i prijevoz - prijevoz učenika - vlastiti prijevoz</t>
  </si>
  <si>
    <t>Usluge tekućeg i investicijskog održavanja postrojenja i opreme</t>
  </si>
  <si>
    <t>Usluge tekućeg i investicijskog održavanja prijevoznih sredstava</t>
  </si>
  <si>
    <t>Usluge tekućeg i investicijskog održavanja građevinskih objekata</t>
  </si>
  <si>
    <t>Ostale usluge tekućeg i investicijskog održavanja</t>
  </si>
  <si>
    <r>
      <t>Ostale usluge za komunikaciju i prijevoz - Ugovoreni prijevoz učenika</t>
    </r>
    <r>
      <rPr>
        <b/>
        <i/>
        <sz val="9"/>
        <rFont val="Arial"/>
        <family val="2"/>
      </rPr>
      <t xml:space="preserve"> (plaća SDŽ)</t>
    </r>
  </si>
  <si>
    <t>Ostale usluge promidžbe i informiranja</t>
  </si>
  <si>
    <t>Ostale komunalne usluge</t>
  </si>
  <si>
    <t>Zakupnine i najamnine za građevinske objekte</t>
  </si>
  <si>
    <t>Ostale zakupnine i najamnine</t>
  </si>
  <si>
    <t>Obvezni i preventivni zdravstveni pregledi zaposlenika</t>
  </si>
  <si>
    <t>Ostale zdravstvene i veterinarske usluge</t>
  </si>
  <si>
    <t>Autorski honorari</t>
  </si>
  <si>
    <t>Ugovori o djelu</t>
  </si>
  <si>
    <t>Usluge odvjetnika i pravnog savjetovanja</t>
  </si>
  <si>
    <t>Geodetsko-katastarske usluge</t>
  </si>
  <si>
    <t>Ostale intelekutualne usluge</t>
  </si>
  <si>
    <t>Ostale računalne usluge</t>
  </si>
  <si>
    <t>Grafičke i tiskarske usluge, usluge kopiranja i uvezivanja i sl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</si>
  <si>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</si>
  <si>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</si>
  <si>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</si>
  <si>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</si>
  <si>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</si>
  <si>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Naknade troškova službenog puta</t>
  </si>
  <si>
    <t>Naknade ostalih troškova</t>
  </si>
  <si>
    <t>Naknade članovima povjerenstava</t>
  </si>
  <si>
    <t>Ostale slične naknade za rad</t>
  </si>
  <si>
    <t>Naknade članovima predstavničkih i izvršnih tijela i upravnih vijeća</t>
  </si>
  <si>
    <t>Premije osiguranja prjevoznih sredstava</t>
  </si>
  <si>
    <t>Premije osiguranja ostale imovine</t>
  </si>
  <si>
    <t>Premije osiguranja zaposlenih</t>
  </si>
  <si>
    <t>Tuzemne članarine</t>
  </si>
  <si>
    <t>Sudske pristojbe</t>
  </si>
  <si>
    <t>Javnobilježničke pristojbe</t>
  </si>
  <si>
    <t>Ostale pristojbe i naknade</t>
  </si>
  <si>
    <t>Rashodi protokola (vijenci, cvijeće, svijeće i sl)</t>
  </si>
  <si>
    <t>Usluge banaka</t>
  </si>
  <si>
    <t>Usluge platnog prometa</t>
  </si>
  <si>
    <t>Ostale zatezne kamate</t>
  </si>
  <si>
    <t>Uređaji, strojevi i oprema za ostale namjene</t>
  </si>
  <si>
    <t>Prijedlog plana 
za 2015.</t>
  </si>
  <si>
    <t>Projekcija plana
za 2016.</t>
  </si>
  <si>
    <t>Projekcija plana 
za 2017.</t>
  </si>
  <si>
    <t>FINANCIJSKI PLAN - Procjena prihoda i primitaka za 2015.</t>
  </si>
  <si>
    <t>FINANCIJSKI PLAN - Procjena prihoda i primitaka za 2016. i  2017.</t>
  </si>
  <si>
    <t>2017.</t>
  </si>
  <si>
    <t>Plan 
2015.</t>
  </si>
  <si>
    <t>Procjena 
2017.</t>
  </si>
  <si>
    <t>PLAN 
2015.</t>
  </si>
  <si>
    <t>PROCJENA 2017.</t>
  </si>
  <si>
    <t>OŠ_ Financijski plan 2015. po mjesecima</t>
  </si>
  <si>
    <t>OŠ_Financijski plan za 2015.</t>
  </si>
  <si>
    <t>PLAN 2015.</t>
  </si>
  <si>
    <t xml:space="preserve">* Podsjećamo Vas da ste u obvezi iskazati sve vrste i izvore prihoda i rashoda, a sve u skladu sa Zakonom o proračunu, Pravilnikom o proračunskom računovodstvu i Računskom planu, Pravilnikom o proračunskim klasifikacijama te Uputama Ministarstva financija za izradu proračunaJLP(R)S </t>
  </si>
  <si>
    <t>Ukupno prihodi i primici za 2015.</t>
  </si>
  <si>
    <t>Ukupno prihodi i primici za 2016. i 2017.</t>
  </si>
  <si>
    <t>K107001</t>
  </si>
  <si>
    <t>Projekti Europske Unije - SDŽ</t>
  </si>
  <si>
    <t>SP 7 - Solution</t>
  </si>
  <si>
    <t>POMOĆI EU</t>
  </si>
  <si>
    <t>PROGRAM 0102 Smanjenje onečišćenja</t>
  </si>
  <si>
    <t>Aktivnost A102004 Podizanje razine svijesti o okolišu</t>
  </si>
  <si>
    <t>PROGRAM 0107 Projekti Europske Unije - SDŽ</t>
  </si>
  <si>
    <t>Kapitalni projekt K107001 SP 7 - Solution</t>
  </si>
  <si>
    <t>Kapitalni projekt</t>
  </si>
  <si>
    <t xml:space="preserve">UKUPNO </t>
  </si>
  <si>
    <t>OŠ KNEZA BRANIMIRA MUĆ</t>
  </si>
  <si>
    <t>PRIJEDLOG FINANCIJSKOG PLANA OŠ KNEZA BRANIMIRA  ZA 2015. I                                                                                                                                                PROJEKCIJA PLANA ZA  2016. I 2017. GODINU</t>
  </si>
  <si>
    <t>PRIHODI OD PRODAJE GRAĐEVINSKIH OBJEKATA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</si>
</sst>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7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0.5"/>
      <name val="Arial"/>
      <family val="2"/>
    </font>
    <font>
      <b/>
      <sz val="11"/>
      <color indexed="55"/>
      <name val="Arial"/>
      <family val="2"/>
    </font>
    <font>
      <i/>
      <sz val="10.5"/>
      <name val="Arial"/>
      <family val="2"/>
    </font>
    <font>
      <b/>
      <sz val="10.5"/>
      <color indexed="55"/>
      <name val="Arial"/>
      <family val="2"/>
    </font>
    <font>
      <i/>
      <sz val="11"/>
      <name val="Arial"/>
      <family val="2"/>
    </font>
    <font>
      <sz val="10.5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thin"/>
      <right style="thin"/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 style="thin"/>
      <right style="thin"/>
      <top style="dotted">
        <color indexed="55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>
        <color indexed="22"/>
      </top>
      <bottom style="hair">
        <color indexed="22"/>
      </bottom>
    </border>
    <border>
      <left style="hair"/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medium"/>
      <right style="hair"/>
      <top style="hair">
        <color indexed="23"/>
      </top>
      <bottom style="hair">
        <color indexed="23"/>
      </bottom>
    </border>
    <border>
      <left style="hair"/>
      <right style="medium"/>
      <top style="hair">
        <color indexed="23"/>
      </top>
      <bottom style="hair">
        <color indexed="23"/>
      </bottom>
    </border>
    <border>
      <left>
        <color indexed="63"/>
      </left>
      <right style="medium"/>
      <top style="hair">
        <color indexed="23"/>
      </top>
      <bottom style="hair">
        <color indexed="2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>
        <color indexed="22"/>
      </bottom>
    </border>
    <border>
      <left style="hair"/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>
        <color indexed="63"/>
      </left>
      <right style="medium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 style="medium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 style="hair"/>
      <right>
        <color indexed="63"/>
      </right>
      <top>
        <color indexed="63"/>
      </top>
      <bottom style="hair">
        <color indexed="22"/>
      </bottom>
    </border>
    <border>
      <left style="hair"/>
      <right>
        <color indexed="63"/>
      </right>
      <top style="hair">
        <color indexed="22"/>
      </top>
      <bottom style="hair">
        <color indexed="22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medium"/>
      <right style="medium"/>
      <top>
        <color indexed="63"/>
      </top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>
        <color indexed="55"/>
      </bottom>
    </border>
    <border>
      <left style="medium"/>
      <right style="medium"/>
      <top style="hair">
        <color indexed="55"/>
      </top>
      <bottom style="hair">
        <color indexed="55"/>
      </bottom>
    </border>
    <border>
      <left style="medium"/>
      <right style="medium"/>
      <top style="thin"/>
      <bottom style="medium"/>
    </border>
    <border>
      <left style="medium"/>
      <right style="hair"/>
      <top style="hair">
        <color indexed="22"/>
      </top>
      <bottom>
        <color indexed="63"/>
      </bottom>
    </border>
    <border>
      <left style="hair"/>
      <right>
        <color indexed="63"/>
      </right>
      <top style="hair">
        <color indexed="22"/>
      </top>
      <bottom>
        <color indexed="63"/>
      </bottom>
    </border>
    <border>
      <left style="medium"/>
      <right style="medium"/>
      <top style="hair">
        <color indexed="22"/>
      </top>
      <bottom>
        <color indexed="63"/>
      </bottom>
    </border>
    <border>
      <left style="medium"/>
      <right style="hair"/>
      <top style="hair">
        <color indexed="55"/>
      </top>
      <bottom>
        <color indexed="63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medium"/>
      <right style="medium"/>
      <top style="hair">
        <color indexed="55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hair">
        <color indexed="55"/>
      </bottom>
    </border>
    <border>
      <left style="thin"/>
      <right style="medium"/>
      <top style="thin"/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double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20" borderId="1" applyNumberFormat="0" applyFont="0" applyAlignment="0" applyProtection="0"/>
    <xf numFmtId="0" fontId="60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1" fillId="28" borderId="2" applyNumberFormat="0" applyAlignment="0" applyProtection="0"/>
    <xf numFmtId="0" fontId="62" fillId="28" borderId="3" applyNumberFormat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3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 quotePrefix="1">
      <alignment wrapText="1"/>
    </xf>
    <xf numFmtId="0" fontId="4" fillId="33" borderId="11" xfId="0" applyFont="1" applyFill="1" applyBorder="1" applyAlignment="1">
      <alignment wrapText="1"/>
    </xf>
    <xf numFmtId="4" fontId="4" fillId="33" borderId="12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 quotePrefix="1">
      <alignment wrapText="1"/>
    </xf>
    <xf numFmtId="0" fontId="4" fillId="34" borderId="11" xfId="0" applyFont="1" applyFill="1" applyBorder="1" applyAlignment="1">
      <alignment wrapText="1"/>
    </xf>
    <xf numFmtId="4" fontId="4" fillId="34" borderId="12" xfId="0" applyNumberFormat="1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11" xfId="0" applyFont="1" applyFill="1" applyBorder="1" applyAlignment="1">
      <alignment wrapText="1"/>
    </xf>
    <xf numFmtId="4" fontId="4" fillId="35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 quotePrefix="1">
      <alignment wrapText="1"/>
    </xf>
    <xf numFmtId="0" fontId="7" fillId="0" borderId="11" xfId="0" applyFont="1" applyFill="1" applyBorder="1" applyAlignment="1">
      <alignment wrapText="1"/>
    </xf>
    <xf numFmtId="4" fontId="7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4" fontId="4" fillId="35" borderId="12" xfId="0" applyNumberFormat="1" applyFont="1" applyFill="1" applyBorder="1" applyAlignment="1">
      <alignment wrapText="1"/>
    </xf>
    <xf numFmtId="4" fontId="7" fillId="0" borderId="12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11" fillId="36" borderId="15" xfId="0" applyFont="1" applyFill="1" applyBorder="1" applyAlignment="1">
      <alignment wrapText="1"/>
    </xf>
    <xf numFmtId="0" fontId="11" fillId="36" borderId="16" xfId="0" applyFont="1" applyFill="1" applyBorder="1" applyAlignment="1" quotePrefix="1">
      <alignment wrapText="1"/>
    </xf>
    <xf numFmtId="0" fontId="11" fillId="36" borderId="16" xfId="0" applyFont="1" applyFill="1" applyBorder="1" applyAlignment="1">
      <alignment wrapText="1"/>
    </xf>
    <xf numFmtId="4" fontId="11" fillId="36" borderId="17" xfId="0" applyNumberFormat="1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/>
    </xf>
    <xf numFmtId="0" fontId="9" fillId="0" borderId="18" xfId="0" applyFont="1" applyFill="1" applyBorder="1" applyAlignment="1" quotePrefix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6" fillId="37" borderId="0" xfId="53" applyNumberFormat="1" applyFont="1" applyFill="1" applyAlignment="1">
      <alignment horizontal="center"/>
      <protection/>
    </xf>
    <xf numFmtId="3" fontId="17" fillId="0" borderId="0" xfId="53" applyNumberFormat="1" applyFont="1" applyAlignment="1">
      <alignment wrapText="1"/>
      <protection/>
    </xf>
    <xf numFmtId="3" fontId="17" fillId="0" borderId="0" xfId="53" applyNumberFormat="1" applyFont="1">
      <alignment/>
      <protection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3" fontId="1" fillId="0" borderId="20" xfId="53" applyNumberFormat="1" applyFont="1" applyBorder="1" applyAlignment="1">
      <alignment horizontal="center" vertical="center" wrapText="1"/>
      <protection/>
    </xf>
    <xf numFmtId="3" fontId="1" fillId="0" borderId="21" xfId="53" applyNumberFormat="1" applyFont="1" applyBorder="1" applyAlignment="1">
      <alignment horizontal="center" vertical="center" wrapText="1"/>
      <protection/>
    </xf>
    <xf numFmtId="0" fontId="9" fillId="0" borderId="22" xfId="53" applyFont="1" applyBorder="1">
      <alignment/>
      <protection/>
    </xf>
    <xf numFmtId="0" fontId="1" fillId="0" borderId="23" xfId="53" applyFont="1" applyBorder="1">
      <alignment/>
      <protection/>
    </xf>
    <xf numFmtId="3" fontId="16" fillId="0" borderId="24" xfId="53" applyNumberFormat="1" applyFont="1" applyBorder="1" applyAlignment="1" applyProtection="1">
      <alignment horizontal="right" wrapText="1"/>
      <protection/>
    </xf>
    <xf numFmtId="3" fontId="16" fillId="0" borderId="25" xfId="53" applyNumberFormat="1" applyFont="1" applyBorder="1" applyAlignment="1" applyProtection="1">
      <alignment horizontal="right" wrapText="1"/>
      <protection/>
    </xf>
    <xf numFmtId="3" fontId="16" fillId="0" borderId="25" xfId="53" applyNumberFormat="1" applyFont="1" applyBorder="1" applyAlignment="1" applyProtection="1">
      <alignment horizontal="right" vertical="center" wrapText="1"/>
      <protection/>
    </xf>
    <xf numFmtId="3" fontId="16" fillId="0" borderId="26" xfId="53" applyNumberFormat="1" applyFont="1" applyBorder="1" applyAlignment="1" applyProtection="1">
      <alignment horizontal="right" wrapText="1"/>
      <protection/>
    </xf>
    <xf numFmtId="3" fontId="16" fillId="0" borderId="26" xfId="53" applyNumberFormat="1" applyFont="1" applyBorder="1" applyAlignment="1" applyProtection="1">
      <alignment horizontal="right" vertical="center" wrapText="1"/>
      <protection/>
    </xf>
    <xf numFmtId="3" fontId="16" fillId="0" borderId="27" xfId="53" applyNumberFormat="1" applyFont="1" applyBorder="1" applyAlignment="1" applyProtection="1">
      <alignment horizontal="right" vertical="center" wrapText="1"/>
      <protection/>
    </xf>
    <xf numFmtId="3" fontId="16" fillId="0" borderId="28" xfId="53" applyNumberFormat="1" applyFont="1" applyBorder="1" applyAlignment="1" applyProtection="1">
      <alignment horizontal="right" vertical="center" wrapText="1"/>
      <protection/>
    </xf>
    <xf numFmtId="4" fontId="16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>
      <alignment/>
      <protection/>
    </xf>
    <xf numFmtId="0" fontId="13" fillId="0" borderId="22" xfId="53" applyFont="1" applyBorder="1">
      <alignment/>
      <protection/>
    </xf>
    <xf numFmtId="0" fontId="0" fillId="0" borderId="23" xfId="53" applyFont="1" applyBorder="1">
      <alignment/>
      <protection/>
    </xf>
    <xf numFmtId="3" fontId="19" fillId="0" borderId="22" xfId="53" applyNumberFormat="1" applyFont="1" applyBorder="1" applyAlignment="1" applyProtection="1">
      <alignment horizontal="right"/>
      <protection locked="0"/>
    </xf>
    <xf numFmtId="3" fontId="19" fillId="0" borderId="29" xfId="53" applyNumberFormat="1" applyFont="1" applyBorder="1" applyAlignment="1" applyProtection="1">
      <alignment horizontal="right"/>
      <protection locked="0"/>
    </xf>
    <xf numFmtId="3" fontId="19" fillId="0" borderId="30" xfId="53" applyNumberFormat="1" applyFont="1" applyBorder="1" applyAlignment="1" applyProtection="1">
      <alignment horizontal="right"/>
      <protection locked="0"/>
    </xf>
    <xf numFmtId="3" fontId="19" fillId="0" borderId="31" xfId="53" applyNumberFormat="1" applyFont="1" applyBorder="1" applyAlignment="1" applyProtection="1">
      <alignment horizontal="right"/>
      <protection locked="0"/>
    </xf>
    <xf numFmtId="4" fontId="19" fillId="0" borderId="0" xfId="53" applyNumberFormat="1" applyFont="1" applyBorder="1">
      <alignment/>
      <protection/>
    </xf>
    <xf numFmtId="3" fontId="16" fillId="0" borderId="22" xfId="53" applyNumberFormat="1" applyFont="1" applyBorder="1" applyAlignment="1" applyProtection="1">
      <alignment horizontal="right"/>
      <protection/>
    </xf>
    <xf numFmtId="3" fontId="16" fillId="0" borderId="29" xfId="53" applyNumberFormat="1" applyFont="1" applyBorder="1" applyAlignment="1" applyProtection="1">
      <alignment horizontal="right"/>
      <protection/>
    </xf>
    <xf numFmtId="3" fontId="16" fillId="0" borderId="30" xfId="53" applyNumberFormat="1" applyFont="1" applyBorder="1" applyAlignment="1" applyProtection="1">
      <alignment horizontal="right"/>
      <protection/>
    </xf>
    <xf numFmtId="3" fontId="16" fillId="0" borderId="31" xfId="53" applyNumberFormat="1" applyFont="1" applyBorder="1" applyAlignment="1" applyProtection="1">
      <alignment horizontal="right"/>
      <protection/>
    </xf>
    <xf numFmtId="4" fontId="16" fillId="0" borderId="0" xfId="53" applyNumberFormat="1" applyFont="1" applyBorder="1">
      <alignment/>
      <protection/>
    </xf>
    <xf numFmtId="0" fontId="13" fillId="0" borderId="22" xfId="53" applyFont="1" applyBorder="1">
      <alignment/>
      <protection/>
    </xf>
    <xf numFmtId="0" fontId="9" fillId="0" borderId="22" xfId="53" applyFont="1" applyBorder="1" applyProtection="1">
      <alignment/>
      <protection locked="0"/>
    </xf>
    <xf numFmtId="0" fontId="1" fillId="0" borderId="23" xfId="53" applyFont="1" applyBorder="1" applyProtection="1">
      <alignment/>
      <protection locked="0"/>
    </xf>
    <xf numFmtId="3" fontId="16" fillId="0" borderId="32" xfId="53" applyNumberFormat="1" applyFont="1" applyBorder="1" applyAlignment="1" applyProtection="1">
      <alignment horizontal="right"/>
      <protection/>
    </xf>
    <xf numFmtId="3" fontId="16" fillId="0" borderId="33" xfId="53" applyNumberFormat="1" applyFont="1" applyBorder="1" applyAlignment="1" applyProtection="1">
      <alignment horizontal="right"/>
      <protection/>
    </xf>
    <xf numFmtId="3" fontId="16" fillId="0" borderId="34" xfId="53" applyNumberFormat="1" applyFont="1" applyBorder="1" applyAlignment="1" applyProtection="1">
      <alignment horizontal="right"/>
      <protection/>
    </xf>
    <xf numFmtId="0" fontId="13" fillId="0" borderId="22" xfId="53" applyFont="1" applyBorder="1" applyProtection="1">
      <alignment/>
      <protection locked="0"/>
    </xf>
    <xf numFmtId="0" fontId="0" fillId="0" borderId="23" xfId="53" applyFont="1" applyBorder="1" applyProtection="1">
      <alignment/>
      <protection locked="0"/>
    </xf>
    <xf numFmtId="3" fontId="19" fillId="0" borderId="32" xfId="53" applyNumberFormat="1" applyFont="1" applyBorder="1" applyAlignment="1" applyProtection="1">
      <alignment horizontal="right"/>
      <protection locked="0"/>
    </xf>
    <xf numFmtId="3" fontId="19" fillId="0" borderId="33" xfId="53" applyNumberFormat="1" applyFont="1" applyBorder="1" applyAlignment="1" applyProtection="1">
      <alignment horizontal="right"/>
      <protection locked="0"/>
    </xf>
    <xf numFmtId="3" fontId="19" fillId="0" borderId="34" xfId="53" applyNumberFormat="1" applyFont="1" applyBorder="1" applyAlignment="1" applyProtection="1">
      <alignment horizontal="right"/>
      <protection locked="0"/>
    </xf>
    <xf numFmtId="3" fontId="19" fillId="0" borderId="22" xfId="53" applyNumberFormat="1" applyFont="1" applyBorder="1" applyProtection="1">
      <alignment/>
      <protection locked="0"/>
    </xf>
    <xf numFmtId="3" fontId="19" fillId="0" borderId="29" xfId="53" applyNumberFormat="1" applyFont="1" applyBorder="1" applyProtection="1">
      <alignment/>
      <protection locked="0"/>
    </xf>
    <xf numFmtId="3" fontId="19" fillId="0" borderId="21" xfId="53" applyNumberFormat="1" applyFont="1" applyBorder="1" applyProtection="1">
      <alignment/>
      <protection locked="0"/>
    </xf>
    <xf numFmtId="3" fontId="19" fillId="0" borderId="35" xfId="53" applyNumberFormat="1" applyFont="1" applyBorder="1" applyProtection="1">
      <alignment/>
      <protection locked="0"/>
    </xf>
    <xf numFmtId="3" fontId="19" fillId="0" borderId="36" xfId="53" applyNumberFormat="1" applyFont="1" applyBorder="1" applyProtection="1">
      <alignment/>
      <protection locked="0"/>
    </xf>
    <xf numFmtId="3" fontId="16" fillId="0" borderId="37" xfId="53" applyNumberFormat="1" applyFont="1" applyBorder="1" applyProtection="1">
      <alignment/>
      <protection/>
    </xf>
    <xf numFmtId="3" fontId="19" fillId="0" borderId="0" xfId="53" applyNumberFormat="1" applyFont="1" applyBorder="1">
      <alignment/>
      <protection/>
    </xf>
    <xf numFmtId="3" fontId="13" fillId="0" borderId="38" xfId="53" applyNumberFormat="1" applyFont="1" applyBorder="1" applyProtection="1">
      <alignment/>
      <protection locked="0"/>
    </xf>
    <xf numFmtId="3" fontId="13" fillId="0" borderId="26" xfId="53" applyNumberFormat="1" applyFont="1" applyBorder="1" applyProtection="1">
      <alignment/>
      <protection locked="0"/>
    </xf>
    <xf numFmtId="3" fontId="13" fillId="0" borderId="27" xfId="53" applyNumberFormat="1" applyFont="1" applyBorder="1" applyProtection="1">
      <alignment/>
      <protection locked="0"/>
    </xf>
    <xf numFmtId="3" fontId="13" fillId="0" borderId="28" xfId="53" applyNumberFormat="1" applyFont="1" applyBorder="1" applyProtection="1">
      <alignment/>
      <protection locked="0"/>
    </xf>
    <xf numFmtId="3" fontId="13" fillId="0" borderId="22" xfId="53" applyNumberFormat="1" applyFont="1" applyBorder="1" applyProtection="1">
      <alignment/>
      <protection locked="0"/>
    </xf>
    <xf numFmtId="3" fontId="13" fillId="0" borderId="29" xfId="53" applyNumberFormat="1" applyFont="1" applyBorder="1" applyProtection="1">
      <alignment/>
      <protection locked="0"/>
    </xf>
    <xf numFmtId="3" fontId="13" fillId="0" borderId="30" xfId="53" applyNumberFormat="1" applyFont="1" applyBorder="1" applyProtection="1">
      <alignment/>
      <protection locked="0"/>
    </xf>
    <xf numFmtId="3" fontId="13" fillId="0" borderId="31" xfId="53" applyNumberFormat="1" applyFont="1" applyBorder="1" applyProtection="1">
      <alignment/>
      <protection locked="0"/>
    </xf>
    <xf numFmtId="0" fontId="13" fillId="0" borderId="22" xfId="53" applyFont="1" applyBorder="1" applyProtection="1">
      <alignment/>
      <protection locked="0"/>
    </xf>
    <xf numFmtId="3" fontId="13" fillId="0" borderId="19" xfId="53" applyNumberFormat="1" applyFont="1" applyBorder="1" applyProtection="1">
      <alignment/>
      <protection locked="0"/>
    </xf>
    <xf numFmtId="3" fontId="13" fillId="0" borderId="21" xfId="53" applyNumberFormat="1" applyFont="1" applyBorder="1" applyProtection="1">
      <alignment/>
      <protection locked="0"/>
    </xf>
    <xf numFmtId="3" fontId="13" fillId="0" borderId="35" xfId="53" applyNumberFormat="1" applyFont="1" applyBorder="1" applyProtection="1">
      <alignment/>
      <protection locked="0"/>
    </xf>
    <xf numFmtId="3" fontId="13" fillId="0" borderId="36" xfId="53" applyNumberFormat="1" applyFont="1" applyBorder="1" applyProtection="1">
      <alignment/>
      <protection locked="0"/>
    </xf>
    <xf numFmtId="0" fontId="1" fillId="0" borderId="37" xfId="53" applyFont="1" applyBorder="1">
      <alignment/>
      <protection/>
    </xf>
    <xf numFmtId="3" fontId="19" fillId="0" borderId="37" xfId="53" applyNumberFormat="1" applyFont="1" applyBorder="1" applyAlignment="1">
      <alignment horizontal="right"/>
      <protection/>
    </xf>
    <xf numFmtId="0" fontId="1" fillId="0" borderId="39" xfId="53" applyFont="1" applyBorder="1">
      <alignment/>
      <protection/>
    </xf>
    <xf numFmtId="0" fontId="9" fillId="0" borderId="0" xfId="53" applyFont="1">
      <alignment/>
      <protection/>
    </xf>
    <xf numFmtId="3" fontId="13" fillId="0" borderId="0" xfId="53" applyNumberFormat="1" applyFont="1">
      <alignment/>
      <protection/>
    </xf>
    <xf numFmtId="3" fontId="13" fillId="0" borderId="0" xfId="53" applyNumberFormat="1" applyFont="1" applyFill="1" applyBorder="1">
      <alignment/>
      <protection/>
    </xf>
    <xf numFmtId="0" fontId="13" fillId="0" borderId="0" xfId="53" applyFont="1" applyAlignment="1">
      <alignment horizontal="center" wrapText="1"/>
      <protection/>
    </xf>
    <xf numFmtId="3" fontId="13" fillId="0" borderId="0" xfId="53" applyNumberFormat="1" applyFont="1" applyAlignment="1">
      <alignment horizontal="left"/>
      <protection/>
    </xf>
    <xf numFmtId="3" fontId="9" fillId="0" borderId="0" xfId="53" applyNumberFormat="1" applyFont="1" applyBorder="1" applyAlignment="1">
      <alignment horizontal="center"/>
      <protection/>
    </xf>
    <xf numFmtId="3" fontId="13" fillId="0" borderId="0" xfId="53" applyNumberFormat="1" applyFont="1" applyAlignment="1">
      <alignment wrapText="1"/>
      <protection/>
    </xf>
    <xf numFmtId="3" fontId="9" fillId="0" borderId="0" xfId="53" applyNumberFormat="1" applyFont="1" applyAlignment="1" quotePrefix="1">
      <alignment horizontal="left"/>
      <protection/>
    </xf>
    <xf numFmtId="3" fontId="9" fillId="0" borderId="32" xfId="53" applyNumberFormat="1" applyFont="1" applyBorder="1" applyAlignment="1">
      <alignment horizontal="center" vertical="center" wrapText="1"/>
      <protection/>
    </xf>
    <xf numFmtId="3" fontId="9" fillId="0" borderId="40" xfId="53" applyNumberFormat="1" applyFont="1" applyBorder="1" applyAlignment="1">
      <alignment horizontal="center" vertical="center" wrapText="1"/>
      <protection/>
    </xf>
    <xf numFmtId="3" fontId="15" fillId="0" borderId="41" xfId="53" applyNumberFormat="1" applyFont="1" applyBorder="1" applyAlignment="1">
      <alignment horizontal="left"/>
      <protection/>
    </xf>
    <xf numFmtId="3" fontId="9" fillId="0" borderId="42" xfId="53" applyNumberFormat="1" applyFont="1" applyBorder="1" applyAlignment="1">
      <alignment horizontal="center" vertical="center"/>
      <protection/>
    </xf>
    <xf numFmtId="3" fontId="9" fillId="0" borderId="42" xfId="53" applyNumberFormat="1" applyFont="1" applyBorder="1" applyAlignment="1">
      <alignment horizontal="center" vertical="center" wrapText="1"/>
      <protection/>
    </xf>
    <xf numFmtId="3" fontId="9" fillId="0" borderId="43" xfId="53" applyNumberFormat="1" applyFont="1" applyBorder="1" applyAlignment="1">
      <alignment horizontal="center" vertical="center" wrapText="1"/>
      <protection/>
    </xf>
    <xf numFmtId="3" fontId="9" fillId="0" borderId="44" xfId="53" applyNumberFormat="1" applyFont="1" applyBorder="1" applyAlignment="1">
      <alignment horizontal="center" vertical="center" wrapText="1"/>
      <protection/>
    </xf>
    <xf numFmtId="3" fontId="9" fillId="0" borderId="45" xfId="53" applyNumberFormat="1" applyFont="1" applyBorder="1" applyAlignment="1">
      <alignment horizontal="left" vertical="center"/>
      <protection/>
    </xf>
    <xf numFmtId="3" fontId="9" fillId="0" borderId="46" xfId="53" applyNumberFormat="1" applyFont="1" applyBorder="1" applyAlignment="1">
      <alignment horizontal="left" vertical="center"/>
      <protection/>
    </xf>
    <xf numFmtId="3" fontId="13" fillId="0" borderId="47" xfId="65" applyNumberFormat="1" applyFont="1" applyBorder="1" applyAlignment="1">
      <alignment/>
    </xf>
    <xf numFmtId="3" fontId="15" fillId="0" borderId="48" xfId="53" applyNumberFormat="1" applyFont="1" applyBorder="1" applyAlignment="1">
      <alignment horizontal="left" vertical="center"/>
      <protection/>
    </xf>
    <xf numFmtId="179" fontId="9" fillId="0" borderId="49" xfId="65" applyFont="1" applyBorder="1" applyAlignment="1">
      <alignment wrapText="1"/>
    </xf>
    <xf numFmtId="3" fontId="9" fillId="0" borderId="50" xfId="53" applyNumberFormat="1" applyFont="1" applyBorder="1">
      <alignment/>
      <protection/>
    </xf>
    <xf numFmtId="179" fontId="13" fillId="0" borderId="50" xfId="65" applyFont="1" applyBorder="1" applyAlignment="1">
      <alignment/>
    </xf>
    <xf numFmtId="3" fontId="13" fillId="0" borderId="51" xfId="65" applyNumberFormat="1" applyFont="1" applyBorder="1" applyAlignment="1">
      <alignment/>
    </xf>
    <xf numFmtId="3" fontId="9" fillId="0" borderId="29" xfId="65" applyNumberFormat="1" applyFont="1" applyBorder="1" applyAlignment="1">
      <alignment/>
    </xf>
    <xf numFmtId="3" fontId="15" fillId="0" borderId="0" xfId="53" applyNumberFormat="1" applyFont="1" applyFill="1" applyBorder="1" applyAlignment="1" quotePrefix="1">
      <alignment horizontal="left"/>
      <protection/>
    </xf>
    <xf numFmtId="3" fontId="15" fillId="0" borderId="0" xfId="53" applyNumberFormat="1" applyFont="1" applyFill="1" applyBorder="1" applyAlignment="1" quotePrefix="1">
      <alignment horizontal="left" wrapText="1"/>
      <protection/>
    </xf>
    <xf numFmtId="0" fontId="13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 wrapText="1"/>
      <protection/>
    </xf>
    <xf numFmtId="3" fontId="13" fillId="0" borderId="0" xfId="53" applyNumberFormat="1" applyFont="1" applyFill="1" applyBorder="1" applyAlignment="1">
      <alignment wrapText="1"/>
      <protection/>
    </xf>
    <xf numFmtId="0" fontId="1" fillId="0" borderId="52" xfId="53" applyFont="1" applyBorder="1" applyAlignment="1">
      <alignment horizontal="center" vertical="center" wrapText="1"/>
      <protection/>
    </xf>
    <xf numFmtId="3" fontId="1" fillId="0" borderId="53" xfId="53" applyNumberFormat="1" applyFont="1" applyBorder="1" applyAlignment="1">
      <alignment horizontal="center" vertical="center" wrapText="1"/>
      <protection/>
    </xf>
    <xf numFmtId="3" fontId="1" fillId="0" borderId="54" xfId="53" applyNumberFormat="1" applyFont="1" applyBorder="1" applyAlignment="1">
      <alignment horizontal="center" vertical="center" wrapText="1"/>
      <protection/>
    </xf>
    <xf numFmtId="0" fontId="1" fillId="0" borderId="55" xfId="53" applyFont="1" applyBorder="1" applyAlignment="1">
      <alignment horizontal="center" vertical="center" wrapText="1"/>
      <protection/>
    </xf>
    <xf numFmtId="3" fontId="1" fillId="0" borderId="56" xfId="53" applyNumberFormat="1" applyFont="1" applyBorder="1" applyAlignment="1">
      <alignment horizontal="center" vertical="center" wrapText="1"/>
      <protection/>
    </xf>
    <xf numFmtId="0" fontId="9" fillId="0" borderId="57" xfId="53" applyNumberFormat="1" applyFont="1" applyBorder="1" applyAlignment="1">
      <alignment horizontal="right" vertical="center"/>
      <protection/>
    </xf>
    <xf numFmtId="0" fontId="9" fillId="0" borderId="58" xfId="53" applyNumberFormat="1" applyFont="1" applyBorder="1" applyAlignment="1">
      <alignment horizontal="left" vertical="center"/>
      <protection/>
    </xf>
    <xf numFmtId="3" fontId="9" fillId="0" borderId="59" xfId="53" applyNumberFormat="1" applyFont="1" applyBorder="1" applyAlignment="1">
      <alignment vertical="center"/>
      <protection/>
    </xf>
    <xf numFmtId="3" fontId="9" fillId="0" borderId="0" xfId="53" applyNumberFormat="1" applyFont="1" applyBorder="1" applyAlignment="1" applyProtection="1">
      <alignment vertical="center"/>
      <protection/>
    </xf>
    <xf numFmtId="3" fontId="9" fillId="0" borderId="0" xfId="53" applyNumberFormat="1" applyFont="1" applyBorder="1" applyAlignment="1" applyProtection="1">
      <alignment vertical="center"/>
      <protection locked="0"/>
    </xf>
    <xf numFmtId="0" fontId="26" fillId="0" borderId="60" xfId="53" applyNumberFormat="1" applyFont="1" applyBorder="1" applyAlignment="1">
      <alignment horizontal="right" vertical="center"/>
      <protection/>
    </xf>
    <xf numFmtId="0" fontId="26" fillId="0" borderId="61" xfId="53" applyNumberFormat="1" applyFont="1" applyBorder="1" applyAlignment="1">
      <alignment vertical="center"/>
      <protection/>
    </xf>
    <xf numFmtId="3" fontId="26" fillId="0" borderId="62" xfId="53" applyNumberFormat="1" applyFont="1" applyBorder="1" applyAlignment="1">
      <alignment vertical="center"/>
      <protection/>
    </xf>
    <xf numFmtId="3" fontId="26" fillId="0" borderId="63" xfId="53" applyNumberFormat="1" applyFont="1" applyBorder="1" applyAlignment="1" applyProtection="1">
      <alignment vertical="center"/>
      <protection locked="0"/>
    </xf>
    <xf numFmtId="3" fontId="26" fillId="38" borderId="64" xfId="53" applyNumberFormat="1" applyFont="1" applyFill="1" applyBorder="1" applyAlignment="1" applyProtection="1">
      <alignment horizontal="center" vertical="center"/>
      <protection/>
    </xf>
    <xf numFmtId="3" fontId="26" fillId="0" borderId="0" xfId="53" applyNumberFormat="1" applyFont="1" applyFill="1" applyBorder="1">
      <alignment/>
      <protection/>
    </xf>
    <xf numFmtId="3" fontId="26" fillId="0" borderId="65" xfId="53" applyNumberFormat="1" applyFont="1" applyBorder="1" applyAlignment="1" applyProtection="1">
      <alignment vertical="center"/>
      <protection locked="0"/>
    </xf>
    <xf numFmtId="0" fontId="9" fillId="0" borderId="66" xfId="53" applyNumberFormat="1" applyFont="1" applyBorder="1" applyAlignment="1">
      <alignment horizontal="right" vertical="center"/>
      <protection/>
    </xf>
    <xf numFmtId="0" fontId="9" fillId="0" borderId="67" xfId="53" applyNumberFormat="1" applyFont="1" applyBorder="1" applyAlignment="1">
      <alignment horizontal="left" vertical="center"/>
      <protection/>
    </xf>
    <xf numFmtId="3" fontId="9" fillId="0" borderId="68" xfId="53" applyNumberFormat="1" applyFont="1" applyBorder="1" applyAlignment="1">
      <alignment vertical="center"/>
      <protection/>
    </xf>
    <xf numFmtId="3" fontId="24" fillId="0" borderId="65" xfId="53" applyNumberFormat="1" applyFont="1" applyBorder="1" applyAlignment="1" applyProtection="1">
      <alignment vertical="center"/>
      <protection/>
    </xf>
    <xf numFmtId="3" fontId="24" fillId="0" borderId="69" xfId="53" applyNumberFormat="1" applyFont="1" applyFill="1" applyBorder="1" applyAlignment="1" applyProtection="1">
      <alignment vertical="center"/>
      <protection locked="0"/>
    </xf>
    <xf numFmtId="3" fontId="24" fillId="0" borderId="0" xfId="53" applyNumberFormat="1" applyFont="1" applyFill="1" applyBorder="1">
      <alignment/>
      <protection/>
    </xf>
    <xf numFmtId="0" fontId="26" fillId="0" borderId="70" xfId="53" applyNumberFormat="1" applyFont="1" applyBorder="1" applyAlignment="1">
      <alignment horizontal="right" vertical="center"/>
      <protection/>
    </xf>
    <xf numFmtId="0" fontId="26" fillId="0" borderId="71" xfId="53" applyNumberFormat="1" applyFont="1" applyBorder="1" applyAlignment="1">
      <alignment vertical="center"/>
      <protection/>
    </xf>
    <xf numFmtId="3" fontId="26" fillId="0" borderId="72" xfId="53" applyNumberFormat="1" applyFont="1" applyBorder="1" applyAlignment="1">
      <alignment vertical="center"/>
      <protection/>
    </xf>
    <xf numFmtId="3" fontId="9" fillId="0" borderId="23" xfId="53" applyNumberFormat="1" applyFont="1" applyBorder="1" applyAlignment="1">
      <alignment vertical="center"/>
      <protection/>
    </xf>
    <xf numFmtId="3" fontId="9" fillId="0" borderId="73" xfId="53" applyNumberFormat="1" applyFont="1" applyBorder="1" applyAlignment="1">
      <alignment vertical="center"/>
      <protection/>
    </xf>
    <xf numFmtId="3" fontId="9" fillId="0" borderId="29" xfId="53" applyNumberFormat="1" applyFont="1" applyFill="1" applyBorder="1" applyAlignment="1">
      <alignment vertical="center"/>
      <protection/>
    </xf>
    <xf numFmtId="3" fontId="9" fillId="0" borderId="30" xfId="53" applyNumberFormat="1" applyFont="1" applyFill="1" applyBorder="1" applyAlignment="1">
      <alignment vertical="center"/>
      <protection/>
    </xf>
    <xf numFmtId="3" fontId="9" fillId="0" borderId="22" xfId="53" applyNumberFormat="1" applyFont="1" applyFill="1" applyBorder="1" applyAlignment="1">
      <alignment vertical="center"/>
      <protection/>
    </xf>
    <xf numFmtId="3" fontId="9" fillId="39" borderId="74" xfId="53" applyNumberFormat="1" applyFont="1" applyFill="1" applyBorder="1" applyAlignment="1" quotePrefix="1">
      <alignment/>
      <protection/>
    </xf>
    <xf numFmtId="3" fontId="9" fillId="39" borderId="74" xfId="53" applyNumberFormat="1" applyFont="1" applyFill="1" applyBorder="1" applyAlignment="1">
      <alignment/>
      <protection/>
    </xf>
    <xf numFmtId="0" fontId="9" fillId="0" borderId="70" xfId="53" applyNumberFormat="1" applyFont="1" applyBorder="1" applyAlignment="1">
      <alignment horizontal="right" vertical="center"/>
      <protection/>
    </xf>
    <xf numFmtId="0" fontId="9" fillId="0" borderId="71" xfId="53" applyNumberFormat="1" applyFont="1" applyBorder="1" applyAlignment="1">
      <alignment horizontal="left" vertical="center"/>
      <protection/>
    </xf>
    <xf numFmtId="3" fontId="9" fillId="0" borderId="72" xfId="53" applyNumberFormat="1" applyFont="1" applyBorder="1" applyAlignment="1">
      <alignment vertical="center"/>
      <protection/>
    </xf>
    <xf numFmtId="3" fontId="9" fillId="0" borderId="75" xfId="53" applyNumberFormat="1" applyFont="1" applyBorder="1" applyAlignment="1">
      <alignment vertical="center"/>
      <protection/>
    </xf>
    <xf numFmtId="3" fontId="9" fillId="0" borderId="29" xfId="53" applyNumberFormat="1" applyFont="1" applyBorder="1" applyAlignment="1" applyProtection="1">
      <alignment vertical="center"/>
      <protection locked="0"/>
    </xf>
    <xf numFmtId="3" fontId="9" fillId="40" borderId="29" xfId="53" applyNumberFormat="1" applyFont="1" applyFill="1" applyBorder="1" applyAlignment="1" applyProtection="1">
      <alignment vertical="center"/>
      <protection locked="0"/>
    </xf>
    <xf numFmtId="3" fontId="26" fillId="0" borderId="76" xfId="53" applyNumberFormat="1" applyFont="1" applyBorder="1" applyAlignment="1" applyProtection="1">
      <alignment vertical="center"/>
      <protection locked="0"/>
    </xf>
    <xf numFmtId="0" fontId="9" fillId="0" borderId="60" xfId="53" applyNumberFormat="1" applyFont="1" applyBorder="1" applyAlignment="1">
      <alignment horizontal="right" vertical="center"/>
      <protection/>
    </xf>
    <xf numFmtId="0" fontId="9" fillId="0" borderId="61" xfId="53" applyNumberFormat="1" applyFont="1" applyBorder="1" applyAlignment="1">
      <alignment horizontal="left" vertical="center"/>
      <protection/>
    </xf>
    <xf numFmtId="3" fontId="9" fillId="0" borderId="62" xfId="53" applyNumberFormat="1" applyFont="1" applyBorder="1" applyAlignment="1">
      <alignment vertical="center"/>
      <protection/>
    </xf>
    <xf numFmtId="3" fontId="9" fillId="0" borderId="76" xfId="53" applyNumberFormat="1" applyFont="1" applyBorder="1" applyAlignment="1">
      <alignment vertical="center"/>
      <protection/>
    </xf>
    <xf numFmtId="3" fontId="26" fillId="38" borderId="77" xfId="53" applyNumberFormat="1" applyFont="1" applyFill="1" applyBorder="1" applyAlignment="1" applyProtection="1">
      <alignment horizontal="center" vertical="center"/>
      <protection/>
    </xf>
    <xf numFmtId="3" fontId="9" fillId="40" borderId="23" xfId="53" applyNumberFormat="1" applyFont="1" applyFill="1" applyBorder="1" applyAlignment="1">
      <alignment vertical="center"/>
      <protection/>
    </xf>
    <xf numFmtId="3" fontId="9" fillId="40" borderId="29" xfId="53" applyNumberFormat="1" applyFont="1" applyFill="1" applyBorder="1" applyAlignment="1">
      <alignment vertical="center"/>
      <protection/>
    </xf>
    <xf numFmtId="3" fontId="9" fillId="0" borderId="32" xfId="53" applyNumberFormat="1" applyFont="1" applyBorder="1" applyAlignment="1">
      <alignment vertical="center"/>
      <protection/>
    </xf>
    <xf numFmtId="3" fontId="9" fillId="0" borderId="29" xfId="53" applyNumberFormat="1" applyFont="1" applyFill="1" applyBorder="1" applyAlignment="1" applyProtection="1">
      <alignment vertical="center"/>
      <protection locked="0"/>
    </xf>
    <xf numFmtId="3" fontId="26" fillId="38" borderId="78" xfId="53" applyNumberFormat="1" applyFont="1" applyFill="1" applyBorder="1" applyAlignment="1" applyProtection="1">
      <alignment horizontal="center" vertical="center"/>
      <protection/>
    </xf>
    <xf numFmtId="0" fontId="9" fillId="0" borderId="79" xfId="53" applyNumberFormat="1" applyFont="1" applyBorder="1" applyAlignment="1">
      <alignment horizontal="right" vertical="center"/>
      <protection/>
    </xf>
    <xf numFmtId="3" fontId="24" fillId="0" borderId="29" xfId="53" applyNumberFormat="1" applyFont="1" applyFill="1" applyBorder="1" applyAlignment="1" applyProtection="1">
      <alignment vertical="center"/>
      <protection locked="0"/>
    </xf>
    <xf numFmtId="3" fontId="24" fillId="0" borderId="31" xfId="53" applyNumberFormat="1" applyFont="1" applyFill="1" applyBorder="1" applyAlignment="1" applyProtection="1">
      <alignment vertical="center"/>
      <protection locked="0"/>
    </xf>
    <xf numFmtId="0" fontId="26" fillId="0" borderId="80" xfId="53" applyNumberFormat="1" applyFont="1" applyBorder="1" applyAlignment="1">
      <alignment horizontal="right" vertical="center"/>
      <protection/>
    </xf>
    <xf numFmtId="0" fontId="26" fillId="0" borderId="81" xfId="53" applyNumberFormat="1" applyFont="1" applyBorder="1" applyAlignment="1">
      <alignment vertical="center"/>
      <protection/>
    </xf>
    <xf numFmtId="3" fontId="26" fillId="0" borderId="82" xfId="53" applyNumberFormat="1" applyFont="1" applyBorder="1" applyAlignment="1">
      <alignment vertical="center"/>
      <protection/>
    </xf>
    <xf numFmtId="3" fontId="26" fillId="0" borderId="83" xfId="53" applyNumberFormat="1" applyFont="1" applyBorder="1" applyAlignment="1" applyProtection="1">
      <alignment vertical="center"/>
      <protection locked="0"/>
    </xf>
    <xf numFmtId="3" fontId="26" fillId="38" borderId="84" xfId="53" applyNumberFormat="1" applyFont="1" applyFill="1" applyBorder="1" applyAlignment="1" applyProtection="1">
      <alignment horizontal="center" vertical="center"/>
      <protection/>
    </xf>
    <xf numFmtId="0" fontId="26" fillId="0" borderId="85" xfId="53" applyNumberFormat="1" applyFont="1" applyBorder="1" applyAlignment="1">
      <alignment horizontal="right" vertical="center"/>
      <protection/>
    </xf>
    <xf numFmtId="0" fontId="26" fillId="0" borderId="86" xfId="53" applyNumberFormat="1" applyFont="1" applyBorder="1" applyAlignment="1">
      <alignment vertical="center"/>
      <protection/>
    </xf>
    <xf numFmtId="3" fontId="26" fillId="0" borderId="87" xfId="53" applyNumberFormat="1" applyFont="1" applyBorder="1" applyAlignment="1">
      <alignment vertical="center"/>
      <protection/>
    </xf>
    <xf numFmtId="3" fontId="26" fillId="0" borderId="88" xfId="53" applyNumberFormat="1" applyFont="1" applyBorder="1" applyAlignment="1" applyProtection="1">
      <alignment vertical="center"/>
      <protection locked="0"/>
    </xf>
    <xf numFmtId="3" fontId="9" fillId="40" borderId="31" xfId="53" applyNumberFormat="1" applyFont="1" applyFill="1" applyBorder="1" applyAlignment="1">
      <alignment vertical="center"/>
      <protection/>
    </xf>
    <xf numFmtId="3" fontId="24" fillId="0" borderId="88" xfId="53" applyNumberFormat="1" applyFont="1" applyBorder="1" applyAlignment="1">
      <alignment vertical="center"/>
      <protection/>
    </xf>
    <xf numFmtId="3" fontId="26" fillId="38" borderId="34" xfId="53" applyNumberFormat="1" applyFont="1" applyFill="1" applyBorder="1" applyAlignment="1" applyProtection="1">
      <alignment horizontal="center" vertical="center"/>
      <protection/>
    </xf>
    <xf numFmtId="3" fontId="24" fillId="0" borderId="31" xfId="53" applyNumberFormat="1" applyFont="1" applyFill="1" applyBorder="1" applyAlignment="1">
      <alignment vertical="center"/>
      <protection/>
    </xf>
    <xf numFmtId="3" fontId="9" fillId="39" borderId="74" xfId="53" applyNumberFormat="1" applyFont="1" applyFill="1" applyBorder="1" applyAlignment="1" applyProtection="1">
      <alignment/>
      <protection locked="0"/>
    </xf>
    <xf numFmtId="3" fontId="9" fillId="39" borderId="74" xfId="53" applyNumberFormat="1" applyFont="1" applyFill="1" applyBorder="1" applyAlignment="1" applyProtection="1" quotePrefix="1">
      <alignment/>
      <protection locked="0"/>
    </xf>
    <xf numFmtId="0" fontId="29" fillId="0" borderId="89" xfId="53" applyNumberFormat="1" applyFont="1" applyBorder="1" applyAlignment="1" applyProtection="1">
      <alignment horizontal="right" vertical="center"/>
      <protection locked="0"/>
    </xf>
    <xf numFmtId="0" fontId="29" fillId="0" borderId="90" xfId="53" applyNumberFormat="1" applyFont="1" applyBorder="1" applyAlignment="1" applyProtection="1">
      <alignment vertical="center"/>
      <protection locked="0"/>
    </xf>
    <xf numFmtId="3" fontId="29" fillId="0" borderId="87" xfId="53" applyNumberFormat="1" applyFont="1" applyBorder="1" applyAlignment="1" applyProtection="1">
      <alignment vertical="center"/>
      <protection/>
    </xf>
    <xf numFmtId="3" fontId="29" fillId="40" borderId="91" xfId="53" applyNumberFormat="1" applyFont="1" applyFill="1" applyBorder="1" applyAlignment="1" applyProtection="1">
      <alignment vertical="center"/>
      <protection locked="0"/>
    </xf>
    <xf numFmtId="3" fontId="29" fillId="40" borderId="88" xfId="53" applyNumberFormat="1" applyFont="1" applyFill="1" applyBorder="1" applyAlignment="1" applyProtection="1">
      <alignment vertical="center"/>
      <protection locked="0"/>
    </xf>
    <xf numFmtId="3" fontId="29" fillId="40" borderId="87" xfId="53" applyNumberFormat="1" applyFont="1" applyFill="1" applyBorder="1" applyAlignment="1" applyProtection="1">
      <alignment vertical="center"/>
      <protection locked="0"/>
    </xf>
    <xf numFmtId="3" fontId="29" fillId="0" borderId="87" xfId="53" applyNumberFormat="1" applyFont="1" applyFill="1" applyBorder="1" applyAlignment="1" applyProtection="1">
      <alignment vertical="center"/>
      <protection locked="0"/>
    </xf>
    <xf numFmtId="3" fontId="29" fillId="0" borderId="0" xfId="53" applyNumberFormat="1" applyFont="1" applyFill="1" applyBorder="1" applyProtection="1">
      <alignment/>
      <protection locked="0"/>
    </xf>
    <xf numFmtId="3" fontId="29" fillId="40" borderId="92" xfId="53" applyNumberFormat="1" applyFont="1" applyFill="1" applyBorder="1" applyAlignment="1" applyProtection="1">
      <alignment vertical="center"/>
      <protection locked="0"/>
    </xf>
    <xf numFmtId="3" fontId="29" fillId="40" borderId="93" xfId="53" applyNumberFormat="1" applyFont="1" applyFill="1" applyBorder="1" applyAlignment="1" applyProtection="1">
      <alignment vertical="center"/>
      <protection locked="0"/>
    </xf>
    <xf numFmtId="3" fontId="29" fillId="40" borderId="94" xfId="53" applyNumberFormat="1" applyFont="1" applyFill="1" applyBorder="1" applyAlignment="1" applyProtection="1">
      <alignment vertical="center"/>
      <protection locked="0"/>
    </xf>
    <xf numFmtId="3" fontId="29" fillId="0" borderId="94" xfId="53" applyNumberFormat="1" applyFont="1" applyFill="1" applyBorder="1" applyAlignment="1" applyProtection="1">
      <alignment vertical="center"/>
      <protection locked="0"/>
    </xf>
    <xf numFmtId="3" fontId="24" fillId="0" borderId="74" xfId="53" applyNumberFormat="1" applyFont="1" applyBorder="1" applyAlignment="1" applyProtection="1">
      <alignment vertical="center"/>
      <protection locked="0"/>
    </xf>
    <xf numFmtId="3" fontId="24" fillId="0" borderId="95" xfId="53" applyNumberFormat="1" applyFont="1" applyBorder="1" applyAlignment="1" applyProtection="1">
      <alignment vertical="center"/>
      <protection locked="0"/>
    </xf>
    <xf numFmtId="3" fontId="24" fillId="0" borderId="29" xfId="53" applyNumberFormat="1" applyFont="1" applyBorder="1" applyAlignment="1" applyProtection="1">
      <alignment vertical="center"/>
      <protection locked="0"/>
    </xf>
    <xf numFmtId="3" fontId="24" fillId="0" borderId="95" xfId="53" applyNumberFormat="1" applyFont="1" applyFill="1" applyBorder="1" applyAlignment="1" applyProtection="1">
      <alignment vertical="center"/>
      <protection locked="0"/>
    </xf>
    <xf numFmtId="3" fontId="24" fillId="0" borderId="23" xfId="53" applyNumberFormat="1" applyFont="1" applyFill="1" applyBorder="1" applyAlignment="1" applyProtection="1">
      <alignment vertical="center"/>
      <protection locked="0"/>
    </xf>
    <xf numFmtId="3" fontId="24" fillId="0" borderId="0" xfId="53" applyNumberFormat="1" applyFont="1" applyFill="1" applyBorder="1" applyProtection="1">
      <alignment/>
      <protection locked="0"/>
    </xf>
    <xf numFmtId="3" fontId="19" fillId="0" borderId="0" xfId="53" applyNumberFormat="1" applyFont="1" applyFill="1" applyBorder="1">
      <alignment/>
      <protection/>
    </xf>
    <xf numFmtId="0" fontId="13" fillId="0" borderId="0" xfId="53" applyNumberFormat="1" applyFont="1" applyAlignment="1">
      <alignment horizontal="right"/>
      <protection/>
    </xf>
    <xf numFmtId="0" fontId="13" fillId="0" borderId="0" xfId="53" applyNumberFormat="1" applyFont="1">
      <alignment/>
      <protection/>
    </xf>
    <xf numFmtId="3" fontId="13" fillId="0" borderId="0" xfId="53" applyNumberFormat="1" applyFont="1" applyFill="1">
      <alignment/>
      <protection/>
    </xf>
    <xf numFmtId="0" fontId="13" fillId="0" borderId="0" xfId="53" applyNumberFormat="1" applyFont="1" applyAlignment="1">
      <alignment horizontal="center"/>
      <protection/>
    </xf>
    <xf numFmtId="3" fontId="9" fillId="0" borderId="47" xfId="65" applyNumberFormat="1" applyFont="1" applyBorder="1" applyAlignment="1">
      <alignment/>
    </xf>
    <xf numFmtId="3" fontId="24" fillId="0" borderId="63" xfId="53" applyNumberFormat="1" applyFont="1" applyFill="1" applyBorder="1" applyAlignment="1" applyProtection="1">
      <alignment vertical="center"/>
      <protection locked="0"/>
    </xf>
    <xf numFmtId="3" fontId="24" fillId="0" borderId="62" xfId="53" applyNumberFormat="1" applyFont="1" applyFill="1" applyBorder="1" applyAlignment="1" applyProtection="1">
      <alignment vertical="center"/>
      <protection locked="0"/>
    </xf>
    <xf numFmtId="3" fontId="26" fillId="0" borderId="63" xfId="53" applyNumberFormat="1" applyFont="1" applyFill="1" applyBorder="1" applyAlignment="1" applyProtection="1">
      <alignment vertical="center"/>
      <protection locked="0"/>
    </xf>
    <xf numFmtId="3" fontId="26" fillId="0" borderId="62" xfId="53" applyNumberFormat="1" applyFont="1" applyFill="1" applyBorder="1" applyAlignment="1" applyProtection="1">
      <alignment vertical="center"/>
      <protection locked="0"/>
    </xf>
    <xf numFmtId="3" fontId="9" fillId="0" borderId="0" xfId="53" applyNumberFormat="1" applyFont="1" applyFill="1" applyBorder="1" applyAlignment="1" applyProtection="1">
      <alignment vertical="center"/>
      <protection locked="0"/>
    </xf>
    <xf numFmtId="3" fontId="9" fillId="0" borderId="59" xfId="53" applyNumberFormat="1" applyFont="1" applyFill="1" applyBorder="1" applyAlignment="1" applyProtection="1">
      <alignment vertical="center"/>
      <protection locked="0"/>
    </xf>
    <xf numFmtId="3" fontId="9" fillId="0" borderId="43" xfId="53" applyNumberFormat="1" applyFont="1" applyFill="1" applyBorder="1" applyAlignment="1" applyProtection="1">
      <alignment vertical="center"/>
      <protection locked="0"/>
    </xf>
    <xf numFmtId="3" fontId="26" fillId="0" borderId="76" xfId="53" applyNumberFormat="1" applyFont="1" applyFill="1" applyBorder="1" applyAlignment="1" applyProtection="1">
      <alignment vertical="center"/>
      <protection locked="0"/>
    </xf>
    <xf numFmtId="3" fontId="24" fillId="0" borderId="76" xfId="53" applyNumberFormat="1" applyFont="1" applyFill="1" applyBorder="1" applyAlignment="1" applyProtection="1">
      <alignment vertical="center"/>
      <protection locked="0"/>
    </xf>
    <xf numFmtId="3" fontId="26" fillId="0" borderId="96" xfId="53" applyNumberFormat="1" applyFont="1" applyFill="1" applyBorder="1" applyAlignment="1" applyProtection="1">
      <alignment vertical="center"/>
      <protection locked="0"/>
    </xf>
    <xf numFmtId="3" fontId="26" fillId="0" borderId="97" xfId="53" applyNumberFormat="1" applyFont="1" applyBorder="1" applyAlignment="1" applyProtection="1">
      <alignment vertical="center"/>
      <protection locked="0"/>
    </xf>
    <xf numFmtId="3" fontId="26" fillId="0" borderId="98" xfId="53" applyNumberFormat="1" applyFont="1" applyBorder="1" applyAlignment="1" applyProtection="1">
      <alignment vertical="center"/>
      <protection locked="0"/>
    </xf>
    <xf numFmtId="3" fontId="26" fillId="0" borderId="99" xfId="53" applyNumberFormat="1" applyFont="1" applyBorder="1" applyAlignment="1" applyProtection="1">
      <alignment vertical="center"/>
      <protection locked="0"/>
    </xf>
    <xf numFmtId="3" fontId="26" fillId="0" borderId="91" xfId="53" applyNumberFormat="1" applyFont="1" applyBorder="1" applyAlignment="1" applyProtection="1">
      <alignment vertical="center"/>
      <protection locked="0"/>
    </xf>
    <xf numFmtId="3" fontId="26" fillId="0" borderId="82" xfId="53" applyNumberFormat="1" applyFont="1" applyBorder="1" applyAlignment="1" applyProtection="1">
      <alignment vertical="center"/>
      <protection locked="0"/>
    </xf>
    <xf numFmtId="3" fontId="26" fillId="0" borderId="87" xfId="53" applyNumberFormat="1" applyFont="1" applyBorder="1" applyAlignment="1" applyProtection="1">
      <alignment vertical="center"/>
      <protection locked="0"/>
    </xf>
    <xf numFmtId="3" fontId="26" fillId="0" borderId="100" xfId="53" applyNumberFormat="1" applyFont="1" applyBorder="1" applyAlignment="1" applyProtection="1">
      <alignment vertical="center"/>
      <protection locked="0"/>
    </xf>
    <xf numFmtId="0" fontId="8" fillId="0" borderId="60" xfId="53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8" fillId="0" borderId="80" xfId="53" applyNumberFormat="1" applyFont="1" applyBorder="1" applyAlignment="1">
      <alignment horizontal="right" vertical="center"/>
      <protection/>
    </xf>
    <xf numFmtId="0" fontId="8" fillId="0" borderId="85" xfId="53" applyNumberFormat="1" applyFont="1" applyBorder="1" applyAlignment="1">
      <alignment horizontal="right" vertical="center"/>
      <protection/>
    </xf>
    <xf numFmtId="4" fontId="24" fillId="35" borderId="74" xfId="53" applyNumberFormat="1" applyFont="1" applyFill="1" applyBorder="1" applyAlignment="1">
      <alignment/>
      <protection/>
    </xf>
    <xf numFmtId="0" fontId="29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1" xfId="53" applyNumberFormat="1" applyFont="1" applyBorder="1" applyAlignment="1">
      <alignment horizontal="left" vertical="center"/>
      <protection/>
    </xf>
    <xf numFmtId="0" fontId="8" fillId="0" borderId="102" xfId="53" applyNumberFormat="1" applyFont="1" applyBorder="1" applyAlignment="1">
      <alignment vertical="center"/>
      <protection/>
    </xf>
    <xf numFmtId="0" fontId="9" fillId="0" borderId="102" xfId="53" applyNumberFormat="1" applyFont="1" applyBorder="1" applyAlignment="1">
      <alignment horizontal="left" vertical="center"/>
      <protection/>
    </xf>
    <xf numFmtId="0" fontId="9" fillId="0" borderId="103" xfId="53" applyNumberFormat="1" applyFont="1" applyBorder="1" applyAlignment="1">
      <alignment horizontal="left" vertical="center"/>
      <protection/>
    </xf>
    <xf numFmtId="0" fontId="8" fillId="0" borderId="104" xfId="53" applyNumberFormat="1" applyFont="1" applyBorder="1" applyAlignment="1">
      <alignment vertical="center"/>
      <protection/>
    </xf>
    <xf numFmtId="0" fontId="8" fillId="0" borderId="105" xfId="53" applyNumberFormat="1" applyFont="1" applyBorder="1" applyAlignment="1">
      <alignment vertical="center"/>
      <protection/>
    </xf>
    <xf numFmtId="4" fontId="9" fillId="0" borderId="106" xfId="53" applyNumberFormat="1" applyFont="1" applyBorder="1" applyAlignment="1">
      <alignment vertical="center"/>
      <protection/>
    </xf>
    <xf numFmtId="4" fontId="8" fillId="0" borderId="107" xfId="53" applyNumberFormat="1" applyFont="1" applyBorder="1" applyAlignment="1">
      <alignment vertical="center"/>
      <protection/>
    </xf>
    <xf numFmtId="4" fontId="9" fillId="0" borderId="107" xfId="53" applyNumberFormat="1" applyFont="1" applyBorder="1" applyAlignment="1">
      <alignment vertical="center"/>
      <protection/>
    </xf>
    <xf numFmtId="4" fontId="9" fillId="0" borderId="108" xfId="53" applyNumberFormat="1" applyFont="1" applyBorder="1" applyAlignment="1">
      <alignment vertical="center"/>
      <protection/>
    </xf>
    <xf numFmtId="4" fontId="8" fillId="0" borderId="109" xfId="53" applyNumberFormat="1" applyFont="1" applyBorder="1" applyAlignment="1">
      <alignment vertical="center"/>
      <protection/>
    </xf>
    <xf numFmtId="4" fontId="8" fillId="0" borderId="110" xfId="53" applyNumberFormat="1" applyFont="1" applyBorder="1" applyAlignment="1">
      <alignment vertical="center"/>
      <protection/>
    </xf>
    <xf numFmtId="4" fontId="30" fillId="41" borderId="111" xfId="53" applyNumberFormat="1" applyFont="1" applyFill="1" applyBorder="1" applyAlignment="1">
      <alignment vertical="center"/>
      <protection/>
    </xf>
    <xf numFmtId="0" fontId="8" fillId="0" borderId="112" xfId="53" applyNumberFormat="1" applyFont="1" applyBorder="1" applyAlignment="1">
      <alignment horizontal="right" vertical="center"/>
      <protection/>
    </xf>
    <xf numFmtId="0" fontId="8" fillId="0" borderId="113" xfId="53" applyNumberFormat="1" applyFont="1" applyBorder="1" applyAlignment="1">
      <alignment vertical="center"/>
      <protection/>
    </xf>
    <xf numFmtId="4" fontId="8" fillId="0" borderId="114" xfId="53" applyNumberFormat="1" applyFont="1" applyBorder="1" applyAlignment="1">
      <alignment vertical="center"/>
      <protection/>
    </xf>
    <xf numFmtId="0" fontId="8" fillId="0" borderId="115" xfId="53" applyNumberFormat="1" applyFont="1" applyBorder="1" applyAlignment="1">
      <alignment horizontal="right" vertical="center"/>
      <protection/>
    </xf>
    <xf numFmtId="0" fontId="8" fillId="0" borderId="116" xfId="53" applyNumberFormat="1" applyFont="1" applyBorder="1" applyAlignment="1">
      <alignment vertical="center"/>
      <protection/>
    </xf>
    <xf numFmtId="4" fontId="8" fillId="0" borderId="117" xfId="53" applyNumberFormat="1" applyFont="1" applyBorder="1" applyAlignment="1">
      <alignment vertical="center"/>
      <protection/>
    </xf>
    <xf numFmtId="4" fontId="9" fillId="34" borderId="118" xfId="0" applyNumberFormat="1" applyFont="1" applyFill="1" applyBorder="1" applyAlignment="1">
      <alignment wrapText="1"/>
    </xf>
    <xf numFmtId="4" fontId="24" fillId="35" borderId="7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3" fontId="25" fillId="38" borderId="41" xfId="53" applyNumberFormat="1" applyFont="1" applyFill="1" applyBorder="1" applyAlignment="1">
      <alignment vertical="center"/>
      <protection/>
    </xf>
    <xf numFmtId="3" fontId="25" fillId="38" borderId="44" xfId="53" applyNumberFormat="1" applyFont="1" applyFill="1" applyBorder="1" applyAlignment="1">
      <alignment vertical="center"/>
      <protection/>
    </xf>
    <xf numFmtId="3" fontId="25" fillId="38" borderId="119" xfId="53" applyNumberFormat="1" applyFont="1" applyFill="1" applyBorder="1" applyAlignment="1">
      <alignment vertical="center"/>
      <protection/>
    </xf>
    <xf numFmtId="3" fontId="25" fillId="38" borderId="120" xfId="53" applyNumberFormat="1" applyFont="1" applyFill="1" applyBorder="1" applyAlignment="1">
      <alignment vertical="center"/>
      <protection/>
    </xf>
    <xf numFmtId="3" fontId="25" fillId="38" borderId="121" xfId="53" applyNumberFormat="1" applyFont="1" applyFill="1" applyBorder="1" applyAlignment="1">
      <alignment vertical="center"/>
      <protection/>
    </xf>
    <xf numFmtId="3" fontId="25" fillId="38" borderId="122" xfId="53" applyNumberFormat="1" applyFont="1" applyFill="1" applyBorder="1" applyAlignment="1">
      <alignment vertical="center"/>
      <protection/>
    </xf>
    <xf numFmtId="3" fontId="25" fillId="38" borderId="123" xfId="53" applyNumberFormat="1" applyFont="1" applyFill="1" applyBorder="1" applyAlignment="1">
      <alignment vertical="center"/>
      <protection/>
    </xf>
    <xf numFmtId="3" fontId="25" fillId="38" borderId="59" xfId="53" applyNumberFormat="1" applyFont="1" applyFill="1" applyBorder="1" applyAlignment="1">
      <alignment vertical="center"/>
      <protection/>
    </xf>
    <xf numFmtId="3" fontId="25" fillId="38" borderId="124" xfId="53" applyNumberFormat="1" applyFont="1" applyFill="1" applyBorder="1" applyAlignment="1">
      <alignment vertical="center"/>
      <protection/>
    </xf>
    <xf numFmtId="3" fontId="25" fillId="38" borderId="33" xfId="53" applyNumberFormat="1" applyFont="1" applyFill="1" applyBorder="1" applyAlignment="1">
      <alignment vertical="center"/>
      <protection/>
    </xf>
    <xf numFmtId="3" fontId="25" fillId="38" borderId="125" xfId="53" applyNumberFormat="1" applyFont="1" applyFill="1" applyBorder="1" applyAlignment="1">
      <alignment vertical="center"/>
      <protection/>
    </xf>
    <xf numFmtId="3" fontId="25" fillId="38" borderId="126" xfId="53" applyNumberFormat="1" applyFont="1" applyFill="1" applyBorder="1" applyAlignment="1">
      <alignment vertical="center"/>
      <protection/>
    </xf>
    <xf numFmtId="3" fontId="25" fillId="38" borderId="0" xfId="53" applyNumberFormat="1" applyFont="1" applyFill="1" applyBorder="1" applyAlignment="1">
      <alignment vertical="center"/>
      <protection/>
    </xf>
    <xf numFmtId="3" fontId="25" fillId="38" borderId="127" xfId="53" applyNumberFormat="1" applyFont="1" applyFill="1" applyBorder="1" applyAlignment="1">
      <alignment vertical="center"/>
      <protection/>
    </xf>
    <xf numFmtId="3" fontId="25" fillId="38" borderId="64" xfId="53" applyNumberFormat="1" applyFont="1" applyFill="1" applyBorder="1" applyAlignment="1">
      <alignment vertical="center"/>
      <protection/>
    </xf>
    <xf numFmtId="3" fontId="25" fillId="38" borderId="69" xfId="53" applyNumberFormat="1" applyFont="1" applyFill="1" applyBorder="1" applyAlignment="1">
      <alignment vertical="center"/>
      <protection/>
    </xf>
    <xf numFmtId="3" fontId="25" fillId="38" borderId="24" xfId="53" applyNumberFormat="1" applyFont="1" applyFill="1" applyBorder="1" applyAlignment="1">
      <alignment vertical="center"/>
      <protection/>
    </xf>
    <xf numFmtId="3" fontId="26" fillId="38" borderId="125" xfId="53" applyNumberFormat="1" applyFont="1" applyFill="1" applyBorder="1" applyAlignment="1" applyProtection="1">
      <alignment vertical="center"/>
      <protection/>
    </xf>
    <xf numFmtId="3" fontId="26" fillId="38" borderId="0" xfId="53" applyNumberFormat="1" applyFont="1" applyFill="1" applyBorder="1" applyAlignment="1" applyProtection="1">
      <alignment vertical="center"/>
      <protection/>
    </xf>
    <xf numFmtId="3" fontId="26" fillId="38" borderId="127" xfId="53" applyNumberFormat="1" applyFont="1" applyFill="1" applyBorder="1" applyAlignment="1" applyProtection="1">
      <alignment vertical="center"/>
      <protection/>
    </xf>
    <xf numFmtId="3" fontId="25" fillId="38" borderId="128" xfId="53" applyNumberFormat="1" applyFont="1" applyFill="1" applyBorder="1" applyAlignment="1" applyProtection="1">
      <alignment vertical="center"/>
      <protection/>
    </xf>
    <xf numFmtId="3" fontId="25" fillId="38" borderId="129" xfId="53" applyNumberFormat="1" applyFont="1" applyFill="1" applyBorder="1" applyAlignment="1" applyProtection="1">
      <alignment vertical="center"/>
      <protection/>
    </xf>
    <xf numFmtId="3" fontId="25" fillId="38" borderId="130" xfId="53" applyNumberFormat="1" applyFont="1" applyFill="1" applyBorder="1" applyAlignment="1" applyProtection="1">
      <alignment vertical="center"/>
      <protection/>
    </xf>
    <xf numFmtId="3" fontId="25" fillId="38" borderId="126" xfId="53" applyNumberFormat="1" applyFont="1" applyFill="1" applyBorder="1" applyAlignment="1" applyProtection="1">
      <alignment vertical="center"/>
      <protection/>
    </xf>
    <xf numFmtId="3" fontId="25" fillId="38" borderId="59" xfId="53" applyNumberFormat="1" applyFont="1" applyFill="1" applyBorder="1" applyAlignment="1" applyProtection="1">
      <alignment vertical="center"/>
      <protection/>
    </xf>
    <xf numFmtId="3" fontId="25" fillId="38" borderId="124" xfId="53" applyNumberFormat="1" applyFont="1" applyFill="1" applyBorder="1" applyAlignment="1" applyProtection="1">
      <alignment vertical="center"/>
      <protection/>
    </xf>
    <xf numFmtId="3" fontId="25" fillId="38" borderId="128" xfId="53" applyNumberFormat="1" applyFont="1" applyFill="1" applyBorder="1" applyAlignment="1">
      <alignment vertical="center"/>
      <protection/>
    </xf>
    <xf numFmtId="3" fontId="25" fillId="38" borderId="129" xfId="53" applyNumberFormat="1" applyFont="1" applyFill="1" applyBorder="1" applyAlignment="1">
      <alignment vertical="center"/>
      <protection/>
    </xf>
    <xf numFmtId="3" fontId="25" fillId="38" borderId="130" xfId="53" applyNumberFormat="1" applyFont="1" applyFill="1" applyBorder="1" applyAlignment="1">
      <alignment vertical="center"/>
      <protection/>
    </xf>
    <xf numFmtId="3" fontId="26" fillId="38" borderId="34" xfId="53" applyNumberFormat="1" applyFont="1" applyFill="1" applyBorder="1" applyAlignment="1" applyProtection="1">
      <alignment vertical="center"/>
      <protection/>
    </xf>
    <xf numFmtId="3" fontId="26" fillId="38" borderId="84" xfId="53" applyNumberFormat="1" applyFont="1" applyFill="1" applyBorder="1" applyAlignment="1" applyProtection="1">
      <alignment vertical="center"/>
      <protection/>
    </xf>
    <xf numFmtId="3" fontId="26" fillId="38" borderId="131" xfId="53" applyNumberFormat="1" applyFont="1" applyFill="1" applyBorder="1" applyAlignment="1" applyProtection="1">
      <alignment vertical="center"/>
      <protection/>
    </xf>
    <xf numFmtId="3" fontId="27" fillId="38" borderId="128" xfId="53" applyNumberFormat="1" applyFont="1" applyFill="1" applyBorder="1" applyAlignment="1" applyProtection="1">
      <alignment vertical="center"/>
      <protection/>
    </xf>
    <xf numFmtId="3" fontId="27" fillId="38" borderId="40" xfId="53" applyNumberFormat="1" applyFont="1" applyFill="1" applyBorder="1" applyAlignment="1" applyProtection="1">
      <alignment vertical="center"/>
      <protection/>
    </xf>
    <xf numFmtId="3" fontId="27" fillId="38" borderId="129" xfId="53" applyNumberFormat="1" applyFont="1" applyFill="1" applyBorder="1" applyAlignment="1" applyProtection="1">
      <alignment vertical="center"/>
      <protection/>
    </xf>
    <xf numFmtId="3" fontId="27" fillId="38" borderId="120" xfId="53" applyNumberFormat="1" applyFont="1" applyFill="1" applyBorder="1" applyAlignment="1" applyProtection="1">
      <alignment vertical="center"/>
      <protection/>
    </xf>
    <xf numFmtId="3" fontId="27" fillId="38" borderId="130" xfId="53" applyNumberFormat="1" applyFont="1" applyFill="1" applyBorder="1" applyAlignment="1" applyProtection="1">
      <alignment vertical="center"/>
      <protection/>
    </xf>
    <xf numFmtId="3" fontId="27" fillId="38" borderId="122" xfId="53" applyNumberFormat="1" applyFont="1" applyFill="1" applyBorder="1" applyAlignment="1" applyProtection="1">
      <alignment vertical="center"/>
      <protection/>
    </xf>
    <xf numFmtId="3" fontId="25" fillId="38" borderId="64" xfId="53" applyNumberFormat="1" applyFont="1" applyFill="1" applyBorder="1" applyAlignment="1" applyProtection="1">
      <alignment vertical="center"/>
      <protection/>
    </xf>
    <xf numFmtId="3" fontId="25" fillId="38" borderId="69" xfId="53" applyNumberFormat="1" applyFont="1" applyFill="1" applyBorder="1" applyAlignment="1" applyProtection="1">
      <alignment vertical="center"/>
      <protection/>
    </xf>
    <xf numFmtId="3" fontId="25" fillId="38" borderId="24" xfId="53" applyNumberFormat="1" applyFont="1" applyFill="1" applyBorder="1" applyAlignment="1" applyProtection="1">
      <alignment vertical="center"/>
      <protection/>
    </xf>
    <xf numFmtId="3" fontId="25" fillId="38" borderId="33" xfId="53" applyNumberFormat="1" applyFont="1" applyFill="1" applyBorder="1" applyAlignment="1" applyProtection="1">
      <alignment vertical="center"/>
      <protection/>
    </xf>
    <xf numFmtId="3" fontId="25" fillId="38" borderId="125" xfId="53" applyNumberFormat="1" applyFont="1" applyFill="1" applyBorder="1" applyAlignment="1" applyProtection="1">
      <alignment vertical="center"/>
      <protection/>
    </xf>
    <xf numFmtId="3" fontId="25" fillId="38" borderId="119" xfId="53" applyNumberFormat="1" applyFont="1" applyFill="1" applyBorder="1" applyAlignment="1" applyProtection="1">
      <alignment vertical="center"/>
      <protection/>
    </xf>
    <xf numFmtId="3" fontId="25" fillId="38" borderId="0" xfId="53" applyNumberFormat="1" applyFont="1" applyFill="1" applyBorder="1" applyAlignment="1" applyProtection="1">
      <alignment vertical="center"/>
      <protection/>
    </xf>
    <xf numFmtId="3" fontId="25" fillId="38" borderId="121" xfId="53" applyNumberFormat="1" applyFont="1" applyFill="1" applyBorder="1" applyAlignment="1" applyProtection="1">
      <alignment vertical="center"/>
      <protection/>
    </xf>
    <xf numFmtId="3" fontId="25" fillId="38" borderId="127" xfId="53" applyNumberFormat="1" applyFont="1" applyFill="1" applyBorder="1" applyAlignment="1" applyProtection="1">
      <alignment vertical="center"/>
      <protection/>
    </xf>
    <xf numFmtId="3" fontId="26" fillId="38" borderId="32" xfId="53" applyNumberFormat="1" applyFont="1" applyFill="1" applyBorder="1" applyAlignment="1" applyProtection="1">
      <alignment vertical="center"/>
      <protection/>
    </xf>
    <xf numFmtId="3" fontId="26" fillId="38" borderId="78" xfId="53" applyNumberFormat="1" applyFont="1" applyFill="1" applyBorder="1" applyAlignment="1" applyProtection="1">
      <alignment vertical="center"/>
      <protection/>
    </xf>
    <xf numFmtId="3" fontId="26" fillId="38" borderId="25" xfId="53" applyNumberFormat="1" applyFont="1" applyFill="1" applyBorder="1" applyAlignment="1" applyProtection="1">
      <alignment vertical="center"/>
      <protection/>
    </xf>
    <xf numFmtId="3" fontId="25" fillId="38" borderId="34" xfId="53" applyNumberFormat="1" applyFont="1" applyFill="1" applyBorder="1" applyAlignment="1" applyProtection="1">
      <alignment vertical="center"/>
      <protection/>
    </xf>
    <xf numFmtId="3" fontId="25" fillId="38" borderId="84" xfId="53" applyNumberFormat="1" applyFont="1" applyFill="1" applyBorder="1" applyAlignment="1" applyProtection="1">
      <alignment vertical="center"/>
      <protection/>
    </xf>
    <xf numFmtId="3" fontId="25" fillId="38" borderId="131" xfId="53" applyNumberFormat="1" applyFont="1" applyFill="1" applyBorder="1" applyAlignment="1" applyProtection="1">
      <alignment vertical="center"/>
      <protection/>
    </xf>
    <xf numFmtId="3" fontId="13" fillId="38" borderId="132" xfId="65" applyNumberFormat="1" applyFont="1" applyFill="1" applyBorder="1" applyAlignment="1">
      <alignment/>
    </xf>
    <xf numFmtId="3" fontId="13" fillId="38" borderId="133" xfId="65" applyNumberFormat="1" applyFont="1" applyFill="1" applyBorder="1" applyAlignment="1">
      <alignment/>
    </xf>
    <xf numFmtId="3" fontId="13" fillId="38" borderId="119" xfId="65" applyNumberFormat="1" applyFont="1" applyFill="1" applyBorder="1" applyAlignment="1">
      <alignment/>
    </xf>
    <xf numFmtId="3" fontId="13" fillId="38" borderId="120" xfId="65" applyNumberFormat="1" applyFont="1" applyFill="1" applyBorder="1" applyAlignment="1">
      <alignment/>
    </xf>
    <xf numFmtId="3" fontId="13" fillId="38" borderId="121" xfId="65" applyNumberFormat="1" applyFont="1" applyFill="1" applyBorder="1" applyAlignment="1">
      <alignment/>
    </xf>
    <xf numFmtId="3" fontId="13" fillId="38" borderId="122" xfId="65" applyNumberFormat="1" applyFont="1" applyFill="1" applyBorder="1" applyAlignment="1">
      <alignment/>
    </xf>
    <xf numFmtId="0" fontId="4" fillId="35" borderId="11" xfId="52" applyFont="1" applyFill="1" applyBorder="1" applyAlignment="1">
      <alignment wrapText="1"/>
      <protection/>
    </xf>
    <xf numFmtId="4" fontId="4" fillId="35" borderId="12" xfId="52" applyNumberFormat="1" applyFont="1" applyFill="1" applyBorder="1" applyAlignment="1">
      <alignment wrapText="1"/>
      <protection/>
    </xf>
    <xf numFmtId="0" fontId="0" fillId="0" borderId="0" xfId="52">
      <alignment/>
      <protection/>
    </xf>
    <xf numFmtId="0" fontId="7" fillId="0" borderId="11" xfId="52" applyFont="1" applyFill="1" applyBorder="1" applyAlignment="1">
      <alignment wrapText="1"/>
      <protection/>
    </xf>
    <xf numFmtId="4" fontId="7" fillId="0" borderId="12" xfId="52" applyNumberFormat="1" applyFont="1" applyFill="1" applyBorder="1" applyAlignment="1">
      <alignment wrapText="1"/>
      <protection/>
    </xf>
    <xf numFmtId="0" fontId="3" fillId="0" borderId="10" xfId="52" applyFont="1" applyBorder="1" applyAlignment="1">
      <alignment wrapText="1"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1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0" fillId="0" borderId="0" xfId="51">
      <alignment/>
      <protection/>
    </xf>
    <xf numFmtId="0" fontId="35" fillId="0" borderId="0" xfId="51" applyNumberFormat="1" applyFont="1" applyFill="1" applyBorder="1" applyAlignment="1" applyProtection="1">
      <alignment/>
      <protection/>
    </xf>
    <xf numFmtId="0" fontId="34" fillId="0" borderId="0" xfId="51" applyNumberFormat="1" applyFont="1" applyFill="1" applyBorder="1" applyAlignment="1" applyProtection="1">
      <alignment horizontal="left" wrapText="1"/>
      <protection/>
    </xf>
    <xf numFmtId="0" fontId="36" fillId="0" borderId="0" xfId="51" applyNumberFormat="1" applyFont="1" applyFill="1" applyBorder="1" applyAlignment="1" applyProtection="1">
      <alignment wrapText="1"/>
      <protection/>
    </xf>
    <xf numFmtId="0" fontId="37" fillId="0" borderId="30" xfId="51" applyFont="1" applyBorder="1" applyAlignment="1" quotePrefix="1">
      <alignment horizontal="left" wrapText="1"/>
      <protection/>
    </xf>
    <xf numFmtId="0" fontId="37" fillId="0" borderId="95" xfId="51" applyFont="1" applyBorder="1" applyAlignment="1" quotePrefix="1">
      <alignment horizontal="left" wrapText="1"/>
      <protection/>
    </xf>
    <xf numFmtId="0" fontId="37" fillId="0" borderId="95" xfId="51" applyFont="1" applyBorder="1" applyAlignment="1" quotePrefix="1">
      <alignment horizontal="center" wrapText="1"/>
      <protection/>
    </xf>
    <xf numFmtId="0" fontId="37" fillId="0" borderId="95" xfId="51" applyNumberFormat="1" applyFont="1" applyFill="1" applyBorder="1" applyAlignment="1" applyProtection="1" quotePrefix="1">
      <alignment horizontal="left"/>
      <protection/>
    </xf>
    <xf numFmtId="0" fontId="38" fillId="0" borderId="29" xfId="51" applyNumberFormat="1" applyFont="1" applyFill="1" applyBorder="1" applyAlignment="1" applyProtection="1">
      <alignment horizontal="center" wrapText="1"/>
      <protection/>
    </xf>
    <xf numFmtId="0" fontId="38" fillId="0" borderId="29" xfId="51" applyNumberFormat="1" applyFont="1" applyFill="1" applyBorder="1" applyAlignment="1" applyProtection="1">
      <alignment horizontal="center" vertical="center" wrapText="1"/>
      <protection/>
    </xf>
    <xf numFmtId="0" fontId="0" fillId="0" borderId="95" xfId="51" applyNumberFormat="1" applyFont="1" applyFill="1" applyBorder="1" applyAlignment="1" applyProtection="1">
      <alignment/>
      <protection/>
    </xf>
    <xf numFmtId="3" fontId="37" fillId="0" borderId="29" xfId="51" applyNumberFormat="1" applyFont="1" applyBorder="1" applyAlignment="1">
      <alignment horizontal="right"/>
      <protection/>
    </xf>
    <xf numFmtId="0" fontId="16" fillId="0" borderId="30" xfId="51" applyFont="1" applyBorder="1" applyAlignment="1">
      <alignment horizontal="left"/>
      <protection/>
    </xf>
    <xf numFmtId="3" fontId="37" fillId="0" borderId="29" xfId="51" applyNumberFormat="1" applyFont="1" applyFill="1" applyBorder="1" applyAlignment="1" applyProtection="1">
      <alignment horizontal="right" wrapText="1"/>
      <protection/>
    </xf>
    <xf numFmtId="0" fontId="39" fillId="0" borderId="95" xfId="51" applyNumberFormat="1" applyFont="1" applyFill="1" applyBorder="1" applyAlignment="1" applyProtection="1">
      <alignment wrapText="1"/>
      <protection/>
    </xf>
    <xf numFmtId="3" fontId="37" fillId="0" borderId="30" xfId="51" applyNumberFormat="1" applyFont="1" applyBorder="1" applyAlignment="1">
      <alignment horizontal="right"/>
      <protection/>
    </xf>
    <xf numFmtId="0" fontId="37" fillId="0" borderId="95" xfId="51" applyFont="1" applyBorder="1" applyAlignment="1" quotePrefix="1">
      <alignment horizontal="left"/>
      <protection/>
    </xf>
    <xf numFmtId="0" fontId="37" fillId="0" borderId="95" xfId="51" applyNumberFormat="1" applyFont="1" applyFill="1" applyBorder="1" applyAlignment="1" applyProtection="1">
      <alignment wrapText="1"/>
      <protection/>
    </xf>
    <xf numFmtId="0" fontId="39" fillId="0" borderId="95" xfId="51" applyNumberFormat="1" applyFont="1" applyFill="1" applyBorder="1" applyAlignment="1" applyProtection="1">
      <alignment horizontal="center" wrapText="1"/>
      <protection/>
    </xf>
    <xf numFmtId="0" fontId="36" fillId="0" borderId="29" xfId="51" applyNumberFormat="1" applyFont="1" applyFill="1" applyBorder="1" applyAlignment="1" applyProtection="1">
      <alignment/>
      <protection/>
    </xf>
    <xf numFmtId="0" fontId="34" fillId="0" borderId="0" xfId="51" applyNumberFormat="1" applyFont="1" applyFill="1" applyBorder="1" applyAlignment="1" applyProtection="1" quotePrefix="1">
      <alignment horizontal="left" wrapText="1"/>
      <protection/>
    </xf>
    <xf numFmtId="0" fontId="36" fillId="0" borderId="0" xfId="51" applyNumberFormat="1" applyFont="1" applyFill="1" applyBorder="1" applyAlignment="1" applyProtection="1">
      <alignment/>
      <protection/>
    </xf>
    <xf numFmtId="0" fontId="35" fillId="0" borderId="0" xfId="51" applyNumberFormat="1" applyFont="1" applyFill="1" applyBorder="1" applyAlignment="1" applyProtection="1">
      <alignment horizontal="center"/>
      <protection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horizontal="left" wrapText="1"/>
    </xf>
    <xf numFmtId="0" fontId="40" fillId="0" borderId="11" xfId="0" applyFont="1" applyBorder="1" applyAlignment="1">
      <alignment wrapText="1"/>
    </xf>
    <xf numFmtId="0" fontId="40" fillId="0" borderId="0" xfId="0" applyFont="1" applyAlignment="1">
      <alignment wrapText="1"/>
    </xf>
    <xf numFmtId="0" fontId="3" fillId="39" borderId="10" xfId="0" applyFont="1" applyFill="1" applyBorder="1" applyAlignment="1">
      <alignment wrapText="1"/>
    </xf>
    <xf numFmtId="0" fontId="4" fillId="39" borderId="11" xfId="0" applyFont="1" applyFill="1" applyBorder="1" applyAlignment="1">
      <alignment horizontal="left" wrapText="1"/>
    </xf>
    <xf numFmtId="0" fontId="4" fillId="39" borderId="11" xfId="0" applyFont="1" applyFill="1" applyBorder="1" applyAlignment="1">
      <alignment wrapText="1"/>
    </xf>
    <xf numFmtId="4" fontId="4" fillId="39" borderId="12" xfId="0" applyNumberFormat="1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" fontId="4" fillId="39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39" borderId="11" xfId="0" applyFont="1" applyFill="1" applyBorder="1" applyAlignment="1" quotePrefix="1">
      <alignment horizontal="left" wrapText="1"/>
    </xf>
    <xf numFmtId="4" fontId="40" fillId="0" borderId="12" xfId="0" applyNumberFormat="1" applyFont="1" applyBorder="1" applyAlignment="1" applyProtection="1">
      <alignment wrapText="1"/>
      <protection locked="0"/>
    </xf>
    <xf numFmtId="4" fontId="3" fillId="0" borderId="12" xfId="0" applyNumberFormat="1" applyFont="1" applyFill="1" applyBorder="1" applyAlignment="1" applyProtection="1">
      <alignment wrapText="1"/>
      <protection locked="0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wrapText="1"/>
    </xf>
    <xf numFmtId="0" fontId="40" fillId="0" borderId="0" xfId="0" applyFont="1" applyFill="1" applyAlignment="1">
      <alignment wrapText="1"/>
    </xf>
    <xf numFmtId="4" fontId="3" fillId="0" borderId="12" xfId="0" applyNumberFormat="1" applyFont="1" applyBorder="1" applyAlignment="1" applyProtection="1">
      <alignment wrapText="1"/>
      <protection locked="0"/>
    </xf>
    <xf numFmtId="4" fontId="40" fillId="0" borderId="12" xfId="0" applyNumberFormat="1" applyFont="1" applyFill="1" applyBorder="1" applyAlignment="1" applyProtection="1">
      <alignment wrapText="1"/>
      <protection locked="0"/>
    </xf>
    <xf numFmtId="4" fontId="3" fillId="0" borderId="12" xfId="52" applyNumberFormat="1" applyFont="1" applyBorder="1" applyAlignment="1" applyProtection="1">
      <alignment wrapText="1"/>
      <protection locked="0"/>
    </xf>
    <xf numFmtId="4" fontId="7" fillId="0" borderId="12" xfId="0" applyNumberFormat="1" applyFont="1" applyFill="1" applyBorder="1" applyAlignment="1" applyProtection="1">
      <alignment/>
      <protection locked="0"/>
    </xf>
    <xf numFmtId="4" fontId="3" fillId="0" borderId="134" xfId="0" applyNumberFormat="1" applyFont="1" applyBorder="1" applyAlignment="1" applyProtection="1">
      <alignment wrapText="1"/>
      <protection locked="0"/>
    </xf>
    <xf numFmtId="3" fontId="24" fillId="0" borderId="98" xfId="53" applyNumberFormat="1" applyFont="1" applyBorder="1" applyAlignment="1">
      <alignment vertical="center"/>
      <protection/>
    </xf>
    <xf numFmtId="3" fontId="24" fillId="0" borderId="135" xfId="53" applyNumberFormat="1" applyFont="1" applyBorder="1" applyAlignment="1">
      <alignment vertical="center"/>
      <protection/>
    </xf>
    <xf numFmtId="3" fontId="24" fillId="0" borderId="136" xfId="53" applyNumberFormat="1" applyFont="1" applyBorder="1" applyAlignment="1">
      <alignment vertical="center"/>
      <protection/>
    </xf>
    <xf numFmtId="3" fontId="26" fillId="0" borderId="137" xfId="53" applyNumberFormat="1" applyFont="1" applyBorder="1" applyAlignment="1" applyProtection="1">
      <alignment vertical="center"/>
      <protection locked="0"/>
    </xf>
    <xf numFmtId="3" fontId="24" fillId="0" borderId="87" xfId="53" applyNumberFormat="1" applyFont="1" applyBorder="1" applyAlignment="1">
      <alignment vertical="center"/>
      <protection/>
    </xf>
    <xf numFmtId="3" fontId="29" fillId="40" borderId="98" xfId="53" applyNumberFormat="1" applyFont="1" applyFill="1" applyBorder="1" applyAlignment="1" applyProtection="1">
      <alignment vertical="center"/>
      <protection locked="0"/>
    </xf>
    <xf numFmtId="3" fontId="29" fillId="40" borderId="138" xfId="53" applyNumberFormat="1" applyFont="1" applyFill="1" applyBorder="1" applyAlignment="1" applyProtection="1">
      <alignment vertical="center"/>
      <protection locked="0"/>
    </xf>
    <xf numFmtId="3" fontId="24" fillId="0" borderId="30" xfId="53" applyNumberFormat="1" applyFont="1" applyBorder="1" applyAlignment="1" applyProtection="1">
      <alignment vertical="center"/>
      <protection locked="0"/>
    </xf>
    <xf numFmtId="3" fontId="24" fillId="0" borderId="23" xfId="53" applyNumberFormat="1" applyFont="1" applyBorder="1" applyAlignment="1" applyProtection="1">
      <alignment vertical="center"/>
      <protection locked="0"/>
    </xf>
    <xf numFmtId="3" fontId="29" fillId="40" borderId="135" xfId="53" applyNumberFormat="1" applyFont="1" applyFill="1" applyBorder="1" applyAlignment="1" applyProtection="1">
      <alignment vertical="center"/>
      <protection locked="0"/>
    </xf>
    <xf numFmtId="3" fontId="24" fillId="0" borderId="139" xfId="53" applyNumberFormat="1" applyFont="1" applyBorder="1" applyAlignment="1">
      <alignment vertical="center"/>
      <protection/>
    </xf>
    <xf numFmtId="0" fontId="3" fillId="0" borderId="140" xfId="0" applyFont="1" applyBorder="1" applyAlignment="1">
      <alignment wrapText="1"/>
    </xf>
    <xf numFmtId="0" fontId="3" fillId="0" borderId="141" xfId="0" applyFont="1" applyBorder="1" applyAlignment="1">
      <alignment horizontal="left" wrapText="1"/>
    </xf>
    <xf numFmtId="0" fontId="3" fillId="0" borderId="141" xfId="0" applyFont="1" applyBorder="1" applyAlignment="1">
      <alignment wrapText="1"/>
    </xf>
    <xf numFmtId="4" fontId="3" fillId="0" borderId="142" xfId="0" applyNumberFormat="1" applyFont="1" applyBorder="1" applyAlignment="1" applyProtection="1">
      <alignment wrapText="1"/>
      <protection locked="0"/>
    </xf>
    <xf numFmtId="3" fontId="24" fillId="0" borderId="34" xfId="53" applyNumberFormat="1" applyFont="1" applyFill="1" applyBorder="1" applyAlignment="1" applyProtection="1">
      <alignment vertical="center"/>
      <protection locked="0"/>
    </xf>
    <xf numFmtId="3" fontId="9" fillId="0" borderId="126" xfId="53" applyNumberFormat="1" applyFont="1" applyBorder="1" applyAlignment="1">
      <alignment vertical="center"/>
      <protection/>
    </xf>
    <xf numFmtId="3" fontId="24" fillId="0" borderId="32" xfId="53" applyNumberFormat="1" applyFont="1" applyBorder="1" applyAlignment="1">
      <alignment vertical="center"/>
      <protection/>
    </xf>
    <xf numFmtId="3" fontId="24" fillId="0" borderId="33" xfId="53" applyNumberFormat="1" applyFont="1" applyBorder="1" applyAlignment="1">
      <alignment vertical="center"/>
      <protection/>
    </xf>
    <xf numFmtId="3" fontId="24" fillId="0" borderId="125" xfId="53" applyNumberFormat="1" applyFont="1" applyBorder="1" applyAlignment="1">
      <alignment vertical="center"/>
      <protection/>
    </xf>
    <xf numFmtId="3" fontId="24" fillId="0" borderId="126" xfId="53" applyNumberFormat="1" applyFont="1" applyBorder="1" applyAlignment="1">
      <alignment vertical="center"/>
      <protection/>
    </xf>
    <xf numFmtId="0" fontId="9" fillId="0" borderId="143" xfId="53" applyNumberFormat="1" applyFont="1" applyBorder="1" applyAlignment="1">
      <alignment horizontal="right" vertical="center"/>
      <protection/>
    </xf>
    <xf numFmtId="0" fontId="9" fillId="0" borderId="144" xfId="53" applyNumberFormat="1" applyFont="1" applyBorder="1" applyAlignment="1">
      <alignment horizontal="left" vertical="center"/>
      <protection/>
    </xf>
    <xf numFmtId="3" fontId="24" fillId="0" borderId="91" xfId="53" applyNumberFormat="1" applyFont="1" applyBorder="1" applyAlignment="1">
      <alignment vertical="center"/>
      <protection/>
    </xf>
    <xf numFmtId="3" fontId="26" fillId="0" borderId="93" xfId="53" applyNumberFormat="1" applyFont="1" applyBorder="1" applyAlignment="1" applyProtection="1">
      <alignment vertical="center"/>
      <protection locked="0"/>
    </xf>
    <xf numFmtId="3" fontId="9" fillId="40" borderId="95" xfId="53" applyNumberFormat="1" applyFont="1" applyFill="1" applyBorder="1" applyAlignment="1">
      <alignment vertical="center"/>
      <protection/>
    </xf>
    <xf numFmtId="3" fontId="29" fillId="40" borderId="100" xfId="53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>
      <alignment horizontal="center" vertical="center" wrapText="1"/>
    </xf>
    <xf numFmtId="0" fontId="5" fillId="42" borderId="145" xfId="0" applyFont="1" applyFill="1" applyBorder="1" applyAlignment="1">
      <alignment horizontal="center" vertical="center" wrapText="1"/>
    </xf>
    <xf numFmtId="0" fontId="10" fillId="42" borderId="146" xfId="0" applyFont="1" applyFill="1" applyBorder="1" applyAlignment="1">
      <alignment horizontal="center" vertical="center" wrapText="1"/>
    </xf>
    <xf numFmtId="0" fontId="5" fillId="42" borderId="147" xfId="0" applyFont="1" applyFill="1" applyBorder="1" applyAlignment="1">
      <alignment horizontal="center" vertical="center" wrapText="1"/>
    </xf>
    <xf numFmtId="0" fontId="10" fillId="42" borderId="148" xfId="0" applyFont="1" applyFill="1" applyBorder="1" applyAlignment="1">
      <alignment horizontal="center" vertical="center" wrapText="1"/>
    </xf>
    <xf numFmtId="0" fontId="5" fillId="42" borderId="149" xfId="0" applyFont="1" applyFill="1" applyBorder="1" applyAlignment="1">
      <alignment horizontal="center" vertical="center" wrapText="1"/>
    </xf>
    <xf numFmtId="0" fontId="10" fillId="42" borderId="150" xfId="0" applyFont="1" applyFill="1" applyBorder="1" applyAlignment="1">
      <alignment horizontal="center" vertical="center" wrapText="1"/>
    </xf>
    <xf numFmtId="0" fontId="16" fillId="0" borderId="30" xfId="51" applyNumberFormat="1" applyFont="1" applyFill="1" applyBorder="1" applyAlignment="1" applyProtection="1">
      <alignment horizontal="left" wrapText="1"/>
      <protection/>
    </xf>
    <xf numFmtId="0" fontId="19" fillId="0" borderId="95" xfId="51" applyNumberFormat="1" applyFont="1" applyFill="1" applyBorder="1" applyAlignment="1" applyProtection="1">
      <alignment wrapText="1"/>
      <protection/>
    </xf>
    <xf numFmtId="0" fontId="0" fillId="0" borderId="95" xfId="51" applyNumberFormat="1" applyFont="1" applyFill="1" applyBorder="1" applyAlignment="1" applyProtection="1">
      <alignment/>
      <protection/>
    </xf>
    <xf numFmtId="0" fontId="16" fillId="0" borderId="30" xfId="51" applyFont="1" applyBorder="1" applyAlignment="1" quotePrefix="1">
      <alignment horizontal="left"/>
      <protection/>
    </xf>
    <xf numFmtId="0" fontId="16" fillId="0" borderId="30" xfId="51" applyNumberFormat="1" applyFont="1" applyFill="1" applyBorder="1" applyAlignment="1" applyProtection="1" quotePrefix="1">
      <alignment horizontal="left" wrapText="1"/>
      <protection/>
    </xf>
    <xf numFmtId="0" fontId="0" fillId="0" borderId="95" xfId="51" applyNumberFormat="1" applyFont="1" applyFill="1" applyBorder="1" applyAlignment="1" applyProtection="1">
      <alignment wrapText="1"/>
      <protection/>
    </xf>
    <xf numFmtId="0" fontId="34" fillId="0" borderId="0" xfId="51" applyNumberFormat="1" applyFont="1" applyFill="1" applyBorder="1" applyAlignment="1" applyProtection="1">
      <alignment horizontal="center" vertical="center" wrapText="1"/>
      <protection/>
    </xf>
    <xf numFmtId="0" fontId="35" fillId="0" borderId="0" xfId="51" applyNumberFormat="1" applyFont="1" applyFill="1" applyBorder="1" applyAlignment="1" applyProtection="1">
      <alignment vertical="center" wrapText="1"/>
      <protection/>
    </xf>
    <xf numFmtId="0" fontId="35" fillId="0" borderId="0" xfId="51" applyNumberFormat="1" applyFont="1" applyFill="1" applyBorder="1" applyAlignment="1" applyProtection="1">
      <alignment/>
      <protection/>
    </xf>
    <xf numFmtId="0" fontId="36" fillId="0" borderId="0" xfId="51" applyNumberFormat="1" applyFont="1" applyFill="1" applyBorder="1" applyAlignment="1" applyProtection="1">
      <alignment horizontal="center" vertical="center" wrapText="1"/>
      <protection/>
    </xf>
    <xf numFmtId="0" fontId="37" fillId="0" borderId="30" xfId="51" applyNumberFormat="1" applyFont="1" applyFill="1" applyBorder="1" applyAlignment="1" applyProtection="1">
      <alignment horizontal="left" wrapText="1"/>
      <protection/>
    </xf>
    <xf numFmtId="0" fontId="39" fillId="0" borderId="95" xfId="51" applyNumberFormat="1" applyFont="1" applyFill="1" applyBorder="1" applyAlignment="1" applyProtection="1">
      <alignment wrapText="1"/>
      <protection/>
    </xf>
    <xf numFmtId="0" fontId="35" fillId="0" borderId="95" xfId="51" applyNumberFormat="1" applyFont="1" applyFill="1" applyBorder="1" applyAlignment="1" applyProtection="1">
      <alignment/>
      <protection/>
    </xf>
    <xf numFmtId="0" fontId="34" fillId="0" borderId="0" xfId="51" applyNumberFormat="1" applyFont="1" applyFill="1" applyBorder="1" applyAlignment="1" applyProtection="1" quotePrefix="1">
      <alignment horizontal="center" vertical="center" wrapText="1"/>
      <protection/>
    </xf>
    <xf numFmtId="3" fontId="28" fillId="39" borderId="22" xfId="53" applyNumberFormat="1" applyFont="1" applyFill="1" applyBorder="1" applyAlignment="1" quotePrefix="1">
      <alignment horizontal="left"/>
      <protection/>
    </xf>
    <xf numFmtId="3" fontId="28" fillId="39" borderId="30" xfId="53" applyNumberFormat="1" applyFont="1" applyFill="1" applyBorder="1" applyAlignment="1" quotePrefix="1">
      <alignment horizontal="left"/>
      <protection/>
    </xf>
    <xf numFmtId="3" fontId="9" fillId="39" borderId="95" xfId="53" applyNumberFormat="1" applyFont="1" applyFill="1" applyBorder="1" applyAlignment="1">
      <alignment horizontal="left"/>
      <protection/>
    </xf>
    <xf numFmtId="3" fontId="9" fillId="39" borderId="23" xfId="53" applyNumberFormat="1" applyFont="1" applyFill="1" applyBorder="1" applyAlignment="1">
      <alignment horizontal="left"/>
      <protection/>
    </xf>
    <xf numFmtId="3" fontId="19" fillId="0" borderId="39" xfId="53" applyNumberFormat="1" applyFont="1" applyBorder="1" applyAlignment="1">
      <alignment horizontal="right"/>
      <protection/>
    </xf>
    <xf numFmtId="3" fontId="19" fillId="0" borderId="151" xfId="53" applyNumberFormat="1" applyFont="1" applyBorder="1" applyAlignment="1">
      <alignment horizontal="right"/>
      <protection/>
    </xf>
    <xf numFmtId="3" fontId="19" fillId="0" borderId="152" xfId="53" applyNumberFormat="1" applyFont="1" applyBorder="1" applyAlignment="1">
      <alignment horizontal="right"/>
      <protection/>
    </xf>
    <xf numFmtId="0" fontId="16" fillId="0" borderId="24" xfId="53" applyFont="1" applyBorder="1" applyAlignment="1">
      <alignment horizontal="center" vertical="center" wrapText="1"/>
      <protection/>
    </xf>
    <xf numFmtId="0" fontId="16" fillId="0" borderId="25" xfId="53" applyFont="1" applyBorder="1" applyAlignment="1">
      <alignment horizontal="center" vertical="center" wrapText="1"/>
      <protection/>
    </xf>
    <xf numFmtId="0" fontId="1" fillId="0" borderId="28" xfId="53" applyFont="1" applyBorder="1" applyAlignment="1">
      <alignment horizontal="center" vertical="center" wrapText="1"/>
      <protection/>
    </xf>
    <xf numFmtId="0" fontId="1" fillId="0" borderId="36" xfId="53" applyFont="1" applyBorder="1" applyAlignment="1">
      <alignment horizontal="center" vertical="center" wrapText="1"/>
      <protection/>
    </xf>
    <xf numFmtId="0" fontId="1" fillId="0" borderId="78" xfId="53" applyFont="1" applyBorder="1" applyAlignment="1">
      <alignment horizontal="center" vertical="center" wrapText="1"/>
      <protection/>
    </xf>
    <xf numFmtId="0" fontId="0" fillId="0" borderId="153" xfId="53" applyFont="1" applyBorder="1" applyAlignment="1">
      <alignment horizontal="center"/>
      <protection/>
    </xf>
    <xf numFmtId="3" fontId="24" fillId="0" borderId="154" xfId="53" applyNumberFormat="1" applyFont="1" applyBorder="1" applyAlignment="1">
      <alignment horizontal="center" vertical="center" wrapText="1"/>
      <protection/>
    </xf>
    <xf numFmtId="3" fontId="24" fillId="0" borderId="58" xfId="53" applyNumberFormat="1" applyFont="1" applyBorder="1" applyAlignment="1">
      <alignment horizontal="center" vertical="center" wrapText="1"/>
      <protection/>
    </xf>
    <xf numFmtId="3" fontId="24" fillId="0" borderId="155" xfId="53" applyNumberFormat="1" applyFont="1" applyBorder="1" applyAlignment="1">
      <alignment horizontal="center" vertical="center" wrapText="1"/>
      <protection/>
    </xf>
    <xf numFmtId="3" fontId="9" fillId="39" borderId="125" xfId="53" applyNumberFormat="1" applyFont="1" applyFill="1" applyBorder="1" applyAlignment="1">
      <alignment horizontal="left"/>
      <protection/>
    </xf>
    <xf numFmtId="3" fontId="9" fillId="39" borderId="126" xfId="53" applyNumberFormat="1" applyFont="1" applyFill="1" applyBorder="1" applyAlignment="1">
      <alignment horizontal="left"/>
      <protection/>
    </xf>
    <xf numFmtId="0" fontId="9" fillId="0" borderId="154" xfId="53" applyNumberFormat="1" applyFont="1" applyBorder="1" applyAlignment="1">
      <alignment horizontal="center" vertical="center" wrapText="1"/>
      <protection/>
    </xf>
    <xf numFmtId="0" fontId="9" fillId="0" borderId="58" xfId="53" applyNumberFormat="1" applyFont="1" applyBorder="1" applyAlignment="1">
      <alignment horizontal="center" vertical="center" wrapText="1"/>
      <protection/>
    </xf>
    <xf numFmtId="0" fontId="9" fillId="0" borderId="155" xfId="53" applyNumberFormat="1" applyFont="1" applyBorder="1" applyAlignment="1">
      <alignment horizontal="center" vertical="center" wrapText="1"/>
      <protection/>
    </xf>
    <xf numFmtId="3" fontId="26" fillId="38" borderId="64" xfId="53" applyNumberFormat="1" applyFont="1" applyFill="1" applyBorder="1" applyAlignment="1" applyProtection="1">
      <alignment horizontal="center" vertical="center"/>
      <protection/>
    </xf>
    <xf numFmtId="3" fontId="26" fillId="38" borderId="69" xfId="53" applyNumberFormat="1" applyFont="1" applyFill="1" applyBorder="1" applyAlignment="1" applyProtection="1">
      <alignment horizontal="center" vertical="center"/>
      <protection/>
    </xf>
    <xf numFmtId="3" fontId="26" fillId="38" borderId="24" xfId="53" applyNumberFormat="1" applyFont="1" applyFill="1" applyBorder="1" applyAlignment="1" applyProtection="1">
      <alignment horizontal="center" vertical="center"/>
      <protection/>
    </xf>
    <xf numFmtId="3" fontId="2" fillId="33" borderId="156" xfId="53" applyNumberFormat="1" applyFont="1" applyFill="1" applyBorder="1" applyAlignment="1">
      <alignment horizontal="center" vertical="center" wrapText="1"/>
      <protection/>
    </xf>
    <xf numFmtId="3" fontId="2" fillId="33" borderId="157" xfId="53" applyNumberFormat="1" applyFont="1" applyFill="1" applyBorder="1" applyAlignment="1">
      <alignment horizontal="center" vertical="center" wrapText="1"/>
      <protection/>
    </xf>
    <xf numFmtId="3" fontId="2" fillId="33" borderId="158" xfId="53" applyNumberFormat="1" applyFont="1" applyFill="1" applyBorder="1" applyAlignment="1">
      <alignment horizontal="center" vertical="center" wrapText="1"/>
      <protection/>
    </xf>
    <xf numFmtId="3" fontId="9" fillId="0" borderId="130" xfId="53" applyNumberFormat="1" applyFont="1" applyFill="1" applyBorder="1" applyAlignment="1">
      <alignment horizontal="center" vertical="center" wrapText="1"/>
      <protection/>
    </xf>
    <xf numFmtId="3" fontId="9" fillId="0" borderId="127" xfId="53" applyNumberFormat="1" applyFont="1" applyFill="1" applyBorder="1" applyAlignment="1">
      <alignment horizontal="center" vertical="center" wrapText="1"/>
      <protection/>
    </xf>
    <xf numFmtId="3" fontId="9" fillId="0" borderId="124" xfId="53" applyNumberFormat="1" applyFont="1" applyFill="1" applyBorder="1" applyAlignment="1">
      <alignment horizontal="center" vertical="center" wrapText="1"/>
      <protection/>
    </xf>
    <xf numFmtId="0" fontId="16" fillId="0" borderId="159" xfId="53" applyFont="1" applyBorder="1" applyAlignment="1">
      <alignment horizontal="center" vertical="center" wrapText="1"/>
      <protection/>
    </xf>
    <xf numFmtId="0" fontId="16" fillId="0" borderId="160" xfId="53" applyFont="1" applyBorder="1" applyAlignment="1">
      <alignment horizontal="center" vertical="center" wrapText="1"/>
      <protection/>
    </xf>
    <xf numFmtId="0" fontId="16" fillId="0" borderId="127" xfId="53" applyFont="1" applyBorder="1" applyAlignment="1">
      <alignment horizontal="center" vertical="center" wrapText="1"/>
      <protection/>
    </xf>
    <xf numFmtId="0" fontId="16" fillId="0" borderId="122" xfId="53" applyFont="1" applyBorder="1" applyAlignment="1">
      <alignment horizontal="center" vertical="center" wrapText="1"/>
      <protection/>
    </xf>
    <xf numFmtId="0" fontId="18" fillId="0" borderId="0" xfId="53" applyFont="1" applyAlignment="1">
      <alignment horizontal="center"/>
      <protection/>
    </xf>
    <xf numFmtId="0" fontId="16" fillId="0" borderId="0" xfId="53" applyFont="1" applyAlignment="1" quotePrefix="1">
      <alignment horizontal="center"/>
      <protection/>
    </xf>
    <xf numFmtId="0" fontId="16" fillId="0" borderId="0" xfId="53" applyFont="1" applyAlignment="1">
      <alignment horizontal="center"/>
      <protection/>
    </xf>
    <xf numFmtId="0" fontId="1" fillId="0" borderId="25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121" xfId="53" applyFont="1" applyBorder="1" applyAlignment="1">
      <alignment horizontal="center" vertical="center" wrapText="1"/>
      <protection/>
    </xf>
    <xf numFmtId="0" fontId="1" fillId="0" borderId="35" xfId="53" applyFont="1" applyBorder="1" applyAlignment="1">
      <alignment horizontal="center" vertical="center" wrapText="1"/>
      <protection/>
    </xf>
    <xf numFmtId="0" fontId="2" fillId="43" borderId="39" xfId="53" applyFont="1" applyFill="1" applyBorder="1" applyAlignment="1">
      <alignment horizontal="center"/>
      <protection/>
    </xf>
    <xf numFmtId="0" fontId="2" fillId="43" borderId="151" xfId="53" applyFont="1" applyFill="1" applyBorder="1" applyAlignment="1">
      <alignment horizontal="center"/>
      <protection/>
    </xf>
    <xf numFmtId="0" fontId="2" fillId="43" borderId="152" xfId="53" applyFont="1" applyFill="1" applyBorder="1" applyAlignment="1">
      <alignment horizontal="center"/>
      <protection/>
    </xf>
    <xf numFmtId="3" fontId="24" fillId="0" borderId="161" xfId="53" applyNumberFormat="1" applyFont="1" applyBorder="1" applyAlignment="1">
      <alignment horizontal="center" vertical="center" wrapText="1"/>
      <protection/>
    </xf>
    <xf numFmtId="3" fontId="24" fillId="0" borderId="162" xfId="53" applyNumberFormat="1" applyFont="1" applyBorder="1" applyAlignment="1">
      <alignment horizontal="center" vertical="center" wrapText="1"/>
      <protection/>
    </xf>
    <xf numFmtId="3" fontId="24" fillId="0" borderId="148" xfId="53" applyNumberFormat="1" applyFont="1" applyBorder="1" applyAlignment="1">
      <alignment horizontal="center" vertical="center" wrapText="1"/>
      <protection/>
    </xf>
    <xf numFmtId="3" fontId="2" fillId="33" borderId="163" xfId="53" applyNumberFormat="1" applyFont="1" applyFill="1" applyBorder="1" applyAlignment="1">
      <alignment horizontal="center" vertical="center" wrapText="1"/>
      <protection/>
    </xf>
    <xf numFmtId="3" fontId="2" fillId="33" borderId="59" xfId="53" applyNumberFormat="1" applyFont="1" applyFill="1" applyBorder="1" applyAlignment="1">
      <alignment horizontal="center" vertical="center" wrapText="1"/>
      <protection/>
    </xf>
    <xf numFmtId="3" fontId="2" fillId="33" borderId="164" xfId="53" applyNumberFormat="1" applyFont="1" applyFill="1" applyBorder="1" applyAlignment="1">
      <alignment horizontal="center" vertical="center" wrapText="1"/>
      <protection/>
    </xf>
    <xf numFmtId="3" fontId="1" fillId="0" borderId="161" xfId="53" applyNumberFormat="1" applyFont="1" applyBorder="1" applyAlignment="1">
      <alignment horizontal="center" vertical="center" wrapText="1"/>
      <protection/>
    </xf>
    <xf numFmtId="3" fontId="1" fillId="0" borderId="162" xfId="53" applyNumberFormat="1" applyFont="1" applyBorder="1" applyAlignment="1">
      <alignment horizontal="center" vertical="center" wrapText="1"/>
      <protection/>
    </xf>
    <xf numFmtId="3" fontId="1" fillId="0" borderId="148" xfId="53" applyNumberFormat="1" applyFont="1" applyBorder="1" applyAlignment="1">
      <alignment horizontal="center" vertical="center" wrapText="1"/>
      <protection/>
    </xf>
    <xf numFmtId="0" fontId="18" fillId="0" borderId="0" xfId="53" applyNumberFormat="1" applyFont="1" applyAlignment="1">
      <alignment horizontal="center" wrapText="1"/>
      <protection/>
    </xf>
    <xf numFmtId="0" fontId="23" fillId="0" borderId="0" xfId="53" applyFont="1" applyAlignment="1">
      <alignment horizontal="center" wrapText="1"/>
      <protection/>
    </xf>
    <xf numFmtId="0" fontId="16" fillId="0" borderId="39" xfId="53" applyFont="1" applyBorder="1" applyAlignment="1">
      <alignment horizontal="left"/>
      <protection/>
    </xf>
    <xf numFmtId="0" fontId="16" fillId="0" borderId="152" xfId="53" applyFont="1" applyBorder="1" applyAlignment="1">
      <alignment horizontal="left"/>
      <protection/>
    </xf>
    <xf numFmtId="0" fontId="16" fillId="1" borderId="165" xfId="53" applyFont="1" applyFill="1" applyBorder="1" applyAlignment="1">
      <alignment horizontal="right" vertical="top" wrapText="1"/>
      <protection/>
    </xf>
    <xf numFmtId="0" fontId="16" fillId="1" borderId="166" xfId="53" applyFont="1" applyFill="1" applyBorder="1" applyAlignment="1">
      <alignment horizontal="right" vertical="top" wrapText="1"/>
      <protection/>
    </xf>
    <xf numFmtId="0" fontId="16" fillId="1" borderId="167" xfId="53" applyFont="1" applyFill="1" applyBorder="1" applyAlignment="1">
      <alignment horizontal="right" vertical="top" wrapText="1"/>
      <protection/>
    </xf>
    <xf numFmtId="0" fontId="16" fillId="1" borderId="168" xfId="53" applyFont="1" applyFill="1" applyBorder="1" applyAlignment="1">
      <alignment horizontal="right" vertical="top" wrapText="1"/>
      <protection/>
    </xf>
    <xf numFmtId="3" fontId="16" fillId="0" borderId="39" xfId="53" applyNumberFormat="1" applyFont="1" applyBorder="1" applyAlignment="1" applyProtection="1">
      <alignment horizontal="right"/>
      <protection/>
    </xf>
    <xf numFmtId="3" fontId="16" fillId="0" borderId="151" xfId="53" applyNumberFormat="1" applyFont="1" applyBorder="1" applyAlignment="1" applyProtection="1">
      <alignment horizontal="right"/>
      <protection/>
    </xf>
    <xf numFmtId="3" fontId="16" fillId="0" borderId="152" xfId="53" applyNumberFormat="1" applyFont="1" applyBorder="1" applyAlignment="1" applyProtection="1">
      <alignment horizontal="right"/>
      <protection/>
    </xf>
    <xf numFmtId="3" fontId="16" fillId="0" borderId="19" xfId="53" applyNumberFormat="1" applyFont="1" applyBorder="1" applyAlignment="1" quotePrefix="1">
      <alignment horizontal="left" vertical="center"/>
      <protection/>
    </xf>
    <xf numFmtId="3" fontId="16" fillId="0" borderId="35" xfId="53" applyNumberFormat="1" applyFont="1" applyBorder="1" applyAlignment="1" quotePrefix="1">
      <alignment horizontal="left" vertical="center"/>
      <protection/>
    </xf>
    <xf numFmtId="0" fontId="9" fillId="0" borderId="169" xfId="53" applyNumberFormat="1" applyFont="1" applyBorder="1" applyAlignment="1">
      <alignment horizontal="center" vertical="center" wrapText="1"/>
      <protection/>
    </xf>
    <xf numFmtId="0" fontId="9" fillId="0" borderId="57" xfId="53" applyNumberFormat="1" applyFont="1" applyBorder="1" applyAlignment="1">
      <alignment horizontal="center" vertical="center" wrapText="1"/>
      <protection/>
    </xf>
    <xf numFmtId="0" fontId="9" fillId="0" borderId="170" xfId="53" applyNumberFormat="1" applyFont="1" applyBorder="1" applyAlignment="1">
      <alignment horizontal="center" vertical="center" wrapText="1"/>
      <protection/>
    </xf>
    <xf numFmtId="3" fontId="15" fillId="0" borderId="171" xfId="53" applyNumberFormat="1" applyFont="1" applyBorder="1" applyAlignment="1">
      <alignment horizontal="center" vertical="center"/>
      <protection/>
    </xf>
    <xf numFmtId="3" fontId="15" fillId="0" borderId="172" xfId="53" applyNumberFormat="1" applyFont="1" applyBorder="1" applyAlignment="1">
      <alignment horizontal="center" vertical="center"/>
      <protection/>
    </xf>
    <xf numFmtId="3" fontId="15" fillId="0" borderId="52" xfId="53" applyNumberFormat="1" applyFont="1" applyBorder="1" applyAlignment="1">
      <alignment horizontal="center" vertical="center"/>
      <protection/>
    </xf>
    <xf numFmtId="0" fontId="9" fillId="40" borderId="22" xfId="53" applyNumberFormat="1" applyFont="1" applyFill="1" applyBorder="1" applyAlignment="1" quotePrefix="1">
      <alignment horizontal="left" vertical="center"/>
      <protection/>
    </xf>
    <xf numFmtId="0" fontId="9" fillId="40" borderId="31" xfId="53" applyNumberFormat="1" applyFont="1" applyFill="1" applyBorder="1" applyAlignment="1" quotePrefix="1">
      <alignment horizontal="left" vertical="center"/>
      <protection/>
    </xf>
    <xf numFmtId="0" fontId="9" fillId="0" borderId="22" xfId="53" applyNumberFormat="1" applyFont="1" applyBorder="1" applyAlignment="1" quotePrefix="1">
      <alignment horizontal="left" vertical="center"/>
      <protection/>
    </xf>
    <xf numFmtId="0" fontId="9" fillId="0" borderId="31" xfId="53" applyNumberFormat="1" applyFont="1" applyBorder="1" applyAlignment="1" quotePrefix="1">
      <alignment horizontal="left" vertical="center"/>
      <protection/>
    </xf>
    <xf numFmtId="0" fontId="16" fillId="1" borderId="173" xfId="53" applyFont="1" applyFill="1" applyBorder="1" applyAlignment="1">
      <alignment horizontal="right" vertical="top" wrapText="1"/>
      <protection/>
    </xf>
    <xf numFmtId="0" fontId="0" fillId="0" borderId="174" xfId="53" applyBorder="1" applyAlignment="1">
      <alignment horizontal="right"/>
      <protection/>
    </xf>
    <xf numFmtId="0" fontId="0" fillId="0" borderId="165" xfId="53" applyBorder="1" applyAlignment="1">
      <alignment horizontal="right"/>
      <protection/>
    </xf>
    <xf numFmtId="0" fontId="0" fillId="0" borderId="166" xfId="53" applyBorder="1" applyAlignment="1">
      <alignment horizontal="right"/>
      <protection/>
    </xf>
    <xf numFmtId="0" fontId="0" fillId="0" borderId="167" xfId="53" applyBorder="1" applyAlignment="1">
      <alignment horizontal="right"/>
      <protection/>
    </xf>
    <xf numFmtId="0" fontId="0" fillId="0" borderId="168" xfId="53" applyBorder="1" applyAlignment="1">
      <alignment horizontal="right"/>
      <protection/>
    </xf>
    <xf numFmtId="3" fontId="9" fillId="0" borderId="45" xfId="53" applyNumberFormat="1" applyFont="1" applyBorder="1" applyAlignment="1">
      <alignment horizontal="left" vertical="center"/>
      <protection/>
    </xf>
    <xf numFmtId="3" fontId="9" fillId="0" borderId="48" xfId="53" applyNumberFormat="1" applyFont="1" applyBorder="1" applyAlignment="1">
      <alignment horizontal="left" vertical="center"/>
      <protection/>
    </xf>
    <xf numFmtId="3" fontId="9" fillId="0" borderId="46" xfId="53" applyNumberFormat="1" applyFont="1" applyBorder="1" applyAlignment="1">
      <alignment horizontal="left" vertical="center"/>
      <protection/>
    </xf>
    <xf numFmtId="3" fontId="9" fillId="0" borderId="45" xfId="53" applyNumberFormat="1" applyFont="1" applyBorder="1" applyAlignment="1">
      <alignment horizontal="left" vertical="center" wrapText="1"/>
      <protection/>
    </xf>
    <xf numFmtId="3" fontId="9" fillId="0" borderId="48" xfId="53" applyNumberFormat="1" applyFont="1" applyBorder="1" applyAlignment="1">
      <alignment horizontal="left" vertical="center" wrapText="1"/>
      <protection/>
    </xf>
    <xf numFmtId="3" fontId="9" fillId="0" borderId="46" xfId="53" applyNumberFormat="1" applyFont="1" applyBorder="1" applyAlignment="1">
      <alignment horizontal="left" vertical="center" wrapText="1"/>
      <protection/>
    </xf>
    <xf numFmtId="3" fontId="9" fillId="0" borderId="30" xfId="53" applyNumberFormat="1" applyFont="1" applyBorder="1" applyAlignment="1">
      <alignment horizontal="center"/>
      <protection/>
    </xf>
    <xf numFmtId="3" fontId="9" fillId="0" borderId="95" xfId="53" applyNumberFormat="1" applyFont="1" applyBorder="1" applyAlignment="1">
      <alignment horizontal="center"/>
      <protection/>
    </xf>
    <xf numFmtId="3" fontId="9" fillId="0" borderId="73" xfId="53" applyNumberFormat="1" applyFont="1" applyBorder="1" applyAlignment="1">
      <alignment horizontal="center"/>
      <protection/>
    </xf>
    <xf numFmtId="0" fontId="17" fillId="37" borderId="175" xfId="53" applyNumberFormat="1" applyFont="1" applyFill="1" applyBorder="1" applyAlignment="1" applyProtection="1">
      <alignment horizontal="left"/>
      <protection locked="0"/>
    </xf>
    <xf numFmtId="0" fontId="17" fillId="37" borderId="175" xfId="53" applyNumberFormat="1" applyFont="1" applyFill="1" applyBorder="1" applyAlignment="1">
      <alignment horizontal="left"/>
      <protection/>
    </xf>
    <xf numFmtId="3" fontId="9" fillId="39" borderId="176" xfId="53" applyNumberFormat="1" applyFont="1" applyFill="1" applyBorder="1" applyAlignment="1">
      <alignment horizontal="left"/>
      <protection/>
    </xf>
    <xf numFmtId="3" fontId="16" fillId="0" borderId="177" xfId="53" applyNumberFormat="1" applyFont="1" applyFill="1" applyBorder="1" applyAlignment="1">
      <alignment horizontal="right" vertical="center"/>
      <protection/>
    </xf>
    <xf numFmtId="3" fontId="16" fillId="0" borderId="175" xfId="53" applyNumberFormat="1" applyFont="1" applyFill="1" applyBorder="1" applyAlignment="1">
      <alignment horizontal="right" vertical="center"/>
      <protection/>
    </xf>
    <xf numFmtId="3" fontId="16" fillId="0" borderId="178" xfId="53" applyNumberFormat="1" applyFont="1" applyFill="1" applyBorder="1" applyAlignment="1">
      <alignment horizontal="right" vertical="center"/>
      <protection/>
    </xf>
    <xf numFmtId="3" fontId="16" fillId="0" borderId="177" xfId="53" applyNumberFormat="1" applyFont="1" applyBorder="1" applyAlignment="1">
      <alignment horizontal="right" vertical="center"/>
      <protection/>
    </xf>
    <xf numFmtId="3" fontId="16" fillId="0" borderId="175" xfId="53" applyNumberFormat="1" applyFont="1" applyBorder="1" applyAlignment="1">
      <alignment horizontal="right" vertical="center"/>
      <protection/>
    </xf>
    <xf numFmtId="3" fontId="16" fillId="0" borderId="178" xfId="53" applyNumberFormat="1" applyFont="1" applyBorder="1" applyAlignment="1">
      <alignment horizontal="right" vertical="center"/>
      <protection/>
    </xf>
    <xf numFmtId="3" fontId="9" fillId="39" borderId="95" xfId="53" applyNumberFormat="1" applyFont="1" applyFill="1" applyBorder="1" applyAlignment="1" applyProtection="1">
      <alignment horizontal="left"/>
      <protection locked="0"/>
    </xf>
    <xf numFmtId="3" fontId="9" fillId="39" borderId="23" xfId="53" applyNumberFormat="1" applyFont="1" applyFill="1" applyBorder="1" applyAlignment="1" applyProtection="1">
      <alignment horizontal="left"/>
      <protection locked="0"/>
    </xf>
    <xf numFmtId="0" fontId="21" fillId="0" borderId="0" xfId="53" applyFont="1" applyAlignment="1">
      <alignment horizontal="left" wrapText="1"/>
      <protection/>
    </xf>
    <xf numFmtId="0" fontId="22" fillId="0" borderId="0" xfId="53" applyFont="1" applyAlignment="1">
      <alignment horizontal="left" wrapText="1"/>
      <protection/>
    </xf>
    <xf numFmtId="3" fontId="32" fillId="41" borderId="179" xfId="53" applyNumberFormat="1" applyFont="1" applyFill="1" applyBorder="1" applyAlignment="1">
      <alignment horizontal="center" vertical="center" wrapText="1"/>
      <protection/>
    </xf>
    <xf numFmtId="3" fontId="32" fillId="41" borderId="180" xfId="53" applyNumberFormat="1" applyFont="1" applyFill="1" applyBorder="1" applyAlignment="1">
      <alignment horizontal="center" vertical="center" wrapText="1"/>
      <protection/>
    </xf>
    <xf numFmtId="3" fontId="32" fillId="41" borderId="181" xfId="53" applyNumberFormat="1" applyFont="1" applyFill="1" applyBorder="1" applyAlignment="1">
      <alignment horizontal="center" vertical="center" wrapText="1"/>
      <protection/>
    </xf>
    <xf numFmtId="0" fontId="24" fillId="35" borderId="30" xfId="0" applyFont="1" applyFill="1" applyBorder="1" applyAlignment="1">
      <alignment horizontal="left" wrapText="1"/>
    </xf>
    <xf numFmtId="0" fontId="24" fillId="35" borderId="95" xfId="0" applyFont="1" applyFill="1" applyBorder="1" applyAlignment="1">
      <alignment horizontal="left" wrapText="1"/>
    </xf>
    <xf numFmtId="0" fontId="9" fillId="34" borderId="33" xfId="0" applyFont="1" applyFill="1" applyBorder="1" applyAlignment="1">
      <alignment horizontal="left" wrapText="1"/>
    </xf>
    <xf numFmtId="0" fontId="9" fillId="34" borderId="125" xfId="0" applyFont="1" applyFill="1" applyBorder="1" applyAlignment="1">
      <alignment horizontal="left" wrapText="1"/>
    </xf>
    <xf numFmtId="3" fontId="31" fillId="41" borderId="179" xfId="53" applyNumberFormat="1" applyFont="1" applyFill="1" applyBorder="1" applyAlignment="1">
      <alignment horizontal="center" vertical="center" wrapText="1"/>
      <protection/>
    </xf>
    <xf numFmtId="3" fontId="31" fillId="41" borderId="180" xfId="53" applyNumberFormat="1" applyFont="1" applyFill="1" applyBorder="1" applyAlignment="1">
      <alignment horizontal="center" vertical="center" wrapText="1"/>
      <protection/>
    </xf>
    <xf numFmtId="3" fontId="31" fillId="41" borderId="181" xfId="53" applyNumberFormat="1" applyFont="1" applyFill="1" applyBorder="1" applyAlignment="1">
      <alignment horizontal="center" vertical="center" wrapText="1"/>
      <protection/>
    </xf>
    <xf numFmtId="0" fontId="30" fillId="41" borderId="169" xfId="53" applyNumberFormat="1" applyFont="1" applyFill="1" applyBorder="1" applyAlignment="1">
      <alignment horizontal="center" vertical="center" wrapText="1"/>
      <protection/>
    </xf>
    <xf numFmtId="0" fontId="30" fillId="41" borderId="57" xfId="53" applyNumberFormat="1" applyFont="1" applyFill="1" applyBorder="1" applyAlignment="1">
      <alignment horizontal="center" vertical="center" wrapText="1"/>
      <protection/>
    </xf>
    <xf numFmtId="0" fontId="30" fillId="41" borderId="182" xfId="53" applyNumberFormat="1" applyFont="1" applyFill="1" applyBorder="1" applyAlignment="1">
      <alignment horizontal="center" vertical="center" wrapText="1"/>
      <protection/>
    </xf>
    <xf numFmtId="0" fontId="30" fillId="41" borderId="183" xfId="53" applyNumberFormat="1" applyFont="1" applyFill="1" applyBorder="1" applyAlignment="1">
      <alignment horizontal="center" vertical="center" wrapText="1"/>
      <protection/>
    </xf>
    <xf numFmtId="0" fontId="30" fillId="41" borderId="184" xfId="53" applyNumberFormat="1" applyFont="1" applyFill="1" applyBorder="1" applyAlignment="1">
      <alignment horizontal="center" vertical="center" wrapText="1"/>
      <protection/>
    </xf>
    <xf numFmtId="0" fontId="30" fillId="41" borderId="185" xfId="53" applyNumberFormat="1" applyFont="1" applyFill="1" applyBorder="1" applyAlignment="1">
      <alignment horizontal="center" vertical="center" wrapText="1"/>
      <protection/>
    </xf>
    <xf numFmtId="0" fontId="30" fillId="41" borderId="22" xfId="53" applyNumberFormat="1" applyFont="1" applyFill="1" applyBorder="1" applyAlignment="1">
      <alignment horizontal="left" vertical="center"/>
      <protection/>
    </xf>
    <xf numFmtId="0" fontId="30" fillId="41" borderId="30" xfId="53" applyNumberFormat="1" applyFont="1" applyFill="1" applyBorder="1" applyAlignment="1" quotePrefix="1">
      <alignment horizontal="left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JU ZZPU_Financijski plan 2014-2016" xfId="51"/>
    <cellStyle name="Obično_Knjiga2" xfId="52"/>
    <cellStyle name="Obično_Prilog 3.2.OŠ Financijski plan 2012-201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  <cellStyle name="Zarez_Prilog 3.2.OŠ Financijski plan 2012-201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">
      <selection activeCell="D148" sqref="D148"/>
    </sheetView>
  </sheetViews>
  <sheetFormatPr defaultColWidth="9.140625" defaultRowHeight="15" customHeight="1"/>
  <cols>
    <col min="1" max="1" width="11.00390625" style="0" customWidth="1"/>
    <col min="2" max="2" width="8.421875" style="0" customWidth="1"/>
    <col min="3" max="3" width="66.8515625" style="0" customWidth="1"/>
    <col min="4" max="4" width="14.7109375" style="0" customWidth="1"/>
  </cols>
  <sheetData>
    <row r="1" s="1" customFormat="1" ht="21" customHeight="1">
      <c r="A1" s="1" t="s">
        <v>276</v>
      </c>
    </row>
    <row r="2" ht="15" customHeight="1">
      <c r="A2" s="1"/>
    </row>
    <row r="3" spans="1:4" ht="29.25" customHeight="1" thickBot="1">
      <c r="A3" s="38" t="s">
        <v>47</v>
      </c>
      <c r="B3" s="37">
        <v>13246</v>
      </c>
      <c r="C3" s="420" t="s">
        <v>291</v>
      </c>
      <c r="D3" s="420"/>
    </row>
    <row r="4" spans="1:4" s="36" customFormat="1" ht="15" customHeight="1" thickTop="1">
      <c r="A4" s="33"/>
      <c r="B4" s="34" t="s">
        <v>66</v>
      </c>
      <c r="C4" s="34" t="s">
        <v>67</v>
      </c>
      <c r="D4" s="35"/>
    </row>
    <row r="6" spans="1:4" ht="15" customHeight="1">
      <c r="A6" s="421" t="s">
        <v>0</v>
      </c>
      <c r="B6" s="423" t="s">
        <v>48</v>
      </c>
      <c r="C6" s="423" t="s">
        <v>1</v>
      </c>
      <c r="D6" s="425" t="s">
        <v>277</v>
      </c>
    </row>
    <row r="7" spans="1:4" ht="15" customHeight="1" thickBot="1">
      <c r="A7" s="422"/>
      <c r="B7" s="424"/>
      <c r="C7" s="424"/>
      <c r="D7" s="426"/>
    </row>
    <row r="8" spans="1:4" s="4" customFormat="1" ht="15" customHeight="1" thickTop="1">
      <c r="A8" s="29" t="s">
        <v>3</v>
      </c>
      <c r="B8" s="30" t="s">
        <v>4</v>
      </c>
      <c r="C8" s="31" t="s">
        <v>5</v>
      </c>
      <c r="D8" s="32">
        <f>SUM(D9)</f>
        <v>500180.67</v>
      </c>
    </row>
    <row r="9" spans="1:4" ht="15" customHeight="1">
      <c r="A9" s="5" t="s">
        <v>6</v>
      </c>
      <c r="B9" s="6" t="s">
        <v>7</v>
      </c>
      <c r="C9" s="7" t="s">
        <v>8</v>
      </c>
      <c r="D9" s="8">
        <f>SUM(D10,D136,D176,D180)</f>
        <v>500180.67</v>
      </c>
    </row>
    <row r="10" spans="1:4" ht="15" customHeight="1">
      <c r="A10" s="9" t="s">
        <v>9</v>
      </c>
      <c r="B10" s="10" t="s">
        <v>44</v>
      </c>
      <c r="C10" s="11" t="s">
        <v>16</v>
      </c>
      <c r="D10" s="12">
        <f>SUM(D11,D123,D126)</f>
        <v>490180.67</v>
      </c>
    </row>
    <row r="11" spans="1:4" ht="15" customHeight="1">
      <c r="A11" s="13" t="s">
        <v>11</v>
      </c>
      <c r="B11" s="14" t="s">
        <v>127</v>
      </c>
      <c r="C11" s="14" t="s">
        <v>17</v>
      </c>
      <c r="D11" s="15">
        <f>SUM(D12)</f>
        <v>490180.67</v>
      </c>
    </row>
    <row r="12" spans="1:4" s="3" customFormat="1" ht="15" customHeight="1">
      <c r="A12" s="16" t="s">
        <v>13</v>
      </c>
      <c r="B12" s="17" t="s">
        <v>2</v>
      </c>
      <c r="C12" s="18" t="s">
        <v>18</v>
      </c>
      <c r="D12" s="19">
        <f>SUM(D13,D27,D53,D90,D94,D115)</f>
        <v>490180.67</v>
      </c>
    </row>
    <row r="13" spans="1:4" s="380" customFormat="1" ht="15" customHeight="1">
      <c r="A13" s="374"/>
      <c r="B13" s="381">
        <v>321</v>
      </c>
      <c r="C13" s="372" t="s">
        <v>123</v>
      </c>
      <c r="D13" s="379">
        <f>SUM(D14,D19,D21,D24)</f>
        <v>20814</v>
      </c>
    </row>
    <row r="14" spans="1:4" s="2" customFormat="1" ht="15" customHeight="1">
      <c r="A14" s="370"/>
      <c r="B14" s="371">
        <v>3211</v>
      </c>
      <c r="C14" s="372" t="s">
        <v>19</v>
      </c>
      <c r="D14" s="373">
        <f>SUM(D15:D18)</f>
        <v>16314</v>
      </c>
    </row>
    <row r="15" spans="1:4" s="369" customFormat="1" ht="15" customHeight="1">
      <c r="A15" s="366"/>
      <c r="B15" s="367">
        <v>32111</v>
      </c>
      <c r="C15" s="368" t="s">
        <v>196</v>
      </c>
      <c r="D15" s="382">
        <v>7050</v>
      </c>
    </row>
    <row r="16" spans="1:4" s="369" customFormat="1" ht="15" customHeight="1">
      <c r="A16" s="366"/>
      <c r="B16" s="367">
        <v>32113</v>
      </c>
      <c r="C16" s="368" t="s">
        <v>197</v>
      </c>
      <c r="D16" s="382">
        <v>4000</v>
      </c>
    </row>
    <row r="17" spans="1:4" s="369" customFormat="1" ht="15" customHeight="1">
      <c r="A17" s="366"/>
      <c r="B17" s="367">
        <v>32115</v>
      </c>
      <c r="C17" s="368" t="s">
        <v>198</v>
      </c>
      <c r="D17" s="382">
        <v>4764</v>
      </c>
    </row>
    <row r="18" spans="1:4" s="369" customFormat="1" ht="15" customHeight="1">
      <c r="A18" s="366"/>
      <c r="B18" s="367">
        <v>32119</v>
      </c>
      <c r="C18" s="368" t="s">
        <v>199</v>
      </c>
      <c r="D18" s="382">
        <v>500</v>
      </c>
    </row>
    <row r="19" spans="1:4" s="2" customFormat="1" ht="15" customHeight="1">
      <c r="A19" s="374"/>
      <c r="B19" s="371">
        <v>3212</v>
      </c>
      <c r="C19" s="372" t="s">
        <v>53</v>
      </c>
      <c r="D19" s="373"/>
    </row>
    <row r="20" spans="1:4" s="378" customFormat="1" ht="15" customHeight="1">
      <c r="A20" s="375"/>
      <c r="B20" s="376">
        <v>32121</v>
      </c>
      <c r="C20" s="377" t="s">
        <v>53</v>
      </c>
      <c r="D20" s="383"/>
    </row>
    <row r="21" spans="1:4" s="2" customFormat="1" ht="15" customHeight="1">
      <c r="A21" s="374"/>
      <c r="B21" s="371">
        <v>3213</v>
      </c>
      <c r="C21" s="372" t="s">
        <v>20</v>
      </c>
      <c r="D21" s="373">
        <f>SUM(D22:D23)</f>
        <v>1500</v>
      </c>
    </row>
    <row r="22" spans="1:4" s="369" customFormat="1" ht="15" customHeight="1">
      <c r="A22" s="366"/>
      <c r="B22" s="367">
        <v>32131</v>
      </c>
      <c r="C22" s="368" t="s">
        <v>200</v>
      </c>
      <c r="D22" s="382">
        <v>1500</v>
      </c>
    </row>
    <row r="23" spans="1:4" s="369" customFormat="1" ht="15" customHeight="1">
      <c r="A23" s="366"/>
      <c r="B23" s="367">
        <v>32132</v>
      </c>
      <c r="C23" s="368" t="s">
        <v>201</v>
      </c>
      <c r="D23" s="382">
        <v>0</v>
      </c>
    </row>
    <row r="24" spans="1:4" s="2" customFormat="1" ht="15" customHeight="1">
      <c r="A24" s="374"/>
      <c r="B24" s="371">
        <v>3214</v>
      </c>
      <c r="C24" s="372" t="s">
        <v>21</v>
      </c>
      <c r="D24" s="373">
        <f>SUM(D25:D26)</f>
        <v>3000</v>
      </c>
    </row>
    <row r="25" spans="1:4" s="369" customFormat="1" ht="15" customHeight="1">
      <c r="A25" s="366"/>
      <c r="B25" s="367">
        <v>32141</v>
      </c>
      <c r="C25" s="368" t="s">
        <v>202</v>
      </c>
      <c r="D25" s="382">
        <v>3000</v>
      </c>
    </row>
    <row r="26" spans="1:4" s="369" customFormat="1" ht="15" customHeight="1">
      <c r="A26" s="366"/>
      <c r="B26" s="367">
        <v>32149</v>
      </c>
      <c r="C26" s="368" t="s">
        <v>21</v>
      </c>
      <c r="D26" s="382"/>
    </row>
    <row r="27" spans="1:4" s="380" customFormat="1" ht="15" customHeight="1">
      <c r="A27" s="374"/>
      <c r="B27" s="381">
        <v>322</v>
      </c>
      <c r="C27" s="372" t="s">
        <v>128</v>
      </c>
      <c r="D27" s="379">
        <f>SUM(D28,D34,D37,D43,D48,D51)</f>
        <v>135100</v>
      </c>
    </row>
    <row r="28" spans="1:4" s="2" customFormat="1" ht="15" customHeight="1">
      <c r="A28" s="374"/>
      <c r="B28" s="371">
        <v>3221</v>
      </c>
      <c r="C28" s="372" t="s">
        <v>22</v>
      </c>
      <c r="D28" s="373">
        <f>SUM(D29:D33)</f>
        <v>28000</v>
      </c>
    </row>
    <row r="29" spans="1:4" s="369" customFormat="1" ht="15" customHeight="1">
      <c r="A29" s="366"/>
      <c r="B29" s="367">
        <v>32211</v>
      </c>
      <c r="C29" s="368" t="s">
        <v>203</v>
      </c>
      <c r="D29" s="382">
        <v>20000</v>
      </c>
    </row>
    <row r="30" spans="1:4" s="369" customFormat="1" ht="15" customHeight="1">
      <c r="A30" s="366"/>
      <c r="B30" s="367">
        <v>32111</v>
      </c>
      <c r="C30" s="368" t="s">
        <v>204</v>
      </c>
      <c r="D30" s="382">
        <v>3500</v>
      </c>
    </row>
    <row r="31" spans="1:4" s="369" customFormat="1" ht="15" customHeight="1">
      <c r="A31" s="366"/>
      <c r="B31" s="367">
        <v>32212</v>
      </c>
      <c r="C31" s="368" t="s">
        <v>205</v>
      </c>
      <c r="D31" s="382">
        <v>2500</v>
      </c>
    </row>
    <row r="32" spans="1:4" s="369" customFormat="1" ht="15" customHeight="1">
      <c r="A32" s="366"/>
      <c r="B32" s="367">
        <v>32219</v>
      </c>
      <c r="C32" s="368" t="s">
        <v>206</v>
      </c>
      <c r="D32" s="382">
        <v>2000</v>
      </c>
    </row>
    <row r="33" spans="1:4" s="369" customFormat="1" ht="15" customHeight="1">
      <c r="A33" s="366"/>
      <c r="B33" s="367">
        <v>32219</v>
      </c>
      <c r="C33" s="368" t="s">
        <v>207</v>
      </c>
      <c r="D33" s="382"/>
    </row>
    <row r="34" spans="1:4" s="2" customFormat="1" ht="15" customHeight="1">
      <c r="A34" s="374"/>
      <c r="B34" s="371">
        <v>3222</v>
      </c>
      <c r="C34" s="372" t="s">
        <v>54</v>
      </c>
      <c r="D34" s="373">
        <f>SUM(D35:D36)</f>
        <v>0</v>
      </c>
    </row>
    <row r="35" spans="1:4" s="369" customFormat="1" ht="15" customHeight="1">
      <c r="A35" s="366"/>
      <c r="B35" s="367">
        <v>32221</v>
      </c>
      <c r="C35" s="368" t="s">
        <v>208</v>
      </c>
      <c r="D35" s="382"/>
    </row>
    <row r="36" spans="1:4" s="369" customFormat="1" ht="15" customHeight="1">
      <c r="A36" s="366"/>
      <c r="B36" s="367">
        <v>32229</v>
      </c>
      <c r="C36" s="368" t="s">
        <v>209</v>
      </c>
      <c r="D36" s="382"/>
    </row>
    <row r="37" spans="1:4" s="2" customFormat="1" ht="15" customHeight="1">
      <c r="A37" s="374"/>
      <c r="B37" s="371">
        <v>3223</v>
      </c>
      <c r="C37" s="372" t="s">
        <v>23</v>
      </c>
      <c r="D37" s="373">
        <f>SUM(D38:D42)</f>
        <v>89600</v>
      </c>
    </row>
    <row r="38" spans="1:4" s="369" customFormat="1" ht="15" customHeight="1">
      <c r="A38" s="366"/>
      <c r="B38" s="367">
        <v>32231</v>
      </c>
      <c r="C38" s="368" t="s">
        <v>210</v>
      </c>
      <c r="D38" s="382">
        <v>49000</v>
      </c>
    </row>
    <row r="39" spans="1:4" s="369" customFormat="1" ht="15" customHeight="1">
      <c r="A39" s="366"/>
      <c r="B39" s="367">
        <v>32233</v>
      </c>
      <c r="C39" s="368" t="s">
        <v>211</v>
      </c>
      <c r="D39" s="382">
        <v>600</v>
      </c>
    </row>
    <row r="40" spans="1:4" s="369" customFormat="1" ht="15" customHeight="1">
      <c r="A40" s="366"/>
      <c r="B40" s="367">
        <v>32234</v>
      </c>
      <c r="C40" s="368" t="s">
        <v>212</v>
      </c>
      <c r="D40" s="382"/>
    </row>
    <row r="41" spans="1:4" s="369" customFormat="1" ht="15" customHeight="1">
      <c r="A41" s="366"/>
      <c r="B41" s="367">
        <v>32239</v>
      </c>
      <c r="C41" s="368" t="s">
        <v>213</v>
      </c>
      <c r="D41" s="382">
        <v>40000</v>
      </c>
    </row>
    <row r="42" spans="1:4" s="369" customFormat="1" ht="15" customHeight="1">
      <c r="A42" s="366"/>
      <c r="B42" s="367">
        <v>32239</v>
      </c>
      <c r="C42" s="368" t="s">
        <v>214</v>
      </c>
      <c r="D42" s="382"/>
    </row>
    <row r="43" spans="1:4" s="2" customFormat="1" ht="15" customHeight="1">
      <c r="A43" s="374"/>
      <c r="B43" s="371">
        <v>3224</v>
      </c>
      <c r="C43" s="372" t="s">
        <v>24</v>
      </c>
      <c r="D43" s="373">
        <f>SUM(D44:D47)</f>
        <v>11000</v>
      </c>
    </row>
    <row r="44" spans="1:4" s="369" customFormat="1" ht="15" customHeight="1">
      <c r="A44" s="366"/>
      <c r="B44" s="367">
        <v>32241</v>
      </c>
      <c r="C44" s="368" t="s">
        <v>215</v>
      </c>
      <c r="D44" s="382">
        <v>4000</v>
      </c>
    </row>
    <row r="45" spans="1:4" s="369" customFormat="1" ht="15" customHeight="1">
      <c r="A45" s="366"/>
      <c r="B45" s="367">
        <v>32242</v>
      </c>
      <c r="C45" s="368" t="s">
        <v>216</v>
      </c>
      <c r="D45" s="382">
        <v>4000</v>
      </c>
    </row>
    <row r="46" spans="1:4" s="369" customFormat="1" ht="15" customHeight="1">
      <c r="A46" s="366"/>
      <c r="B46" s="367">
        <v>32243</v>
      </c>
      <c r="C46" s="368" t="s">
        <v>217</v>
      </c>
      <c r="D46" s="382"/>
    </row>
    <row r="47" spans="1:4" s="369" customFormat="1" ht="15" customHeight="1">
      <c r="A47" s="366"/>
      <c r="B47" s="367">
        <v>32244</v>
      </c>
      <c r="C47" s="368" t="s">
        <v>218</v>
      </c>
      <c r="D47" s="382">
        <v>3000</v>
      </c>
    </row>
    <row r="48" spans="1:4" s="2" customFormat="1" ht="15" customHeight="1">
      <c r="A48" s="374"/>
      <c r="B48" s="371">
        <v>3225</v>
      </c>
      <c r="C48" s="372" t="s">
        <v>25</v>
      </c>
      <c r="D48" s="373">
        <f>SUM(D49:D50)</f>
        <v>6000</v>
      </c>
    </row>
    <row r="49" spans="1:4" s="387" customFormat="1" ht="15" customHeight="1">
      <c r="A49" s="384"/>
      <c r="B49" s="385">
        <v>32251</v>
      </c>
      <c r="C49" s="386" t="s">
        <v>219</v>
      </c>
      <c r="D49" s="389">
        <v>6000</v>
      </c>
    </row>
    <row r="50" spans="1:4" s="387" customFormat="1" ht="15" customHeight="1">
      <c r="A50" s="384"/>
      <c r="B50" s="385">
        <v>32252</v>
      </c>
      <c r="C50" s="386" t="s">
        <v>220</v>
      </c>
      <c r="D50" s="389"/>
    </row>
    <row r="51" spans="1:4" s="2" customFormat="1" ht="15" customHeight="1">
      <c r="A51" s="374"/>
      <c r="B51" s="371">
        <v>3227</v>
      </c>
      <c r="C51" s="372" t="s">
        <v>26</v>
      </c>
      <c r="D51" s="373">
        <f>SUM(D52)</f>
        <v>500</v>
      </c>
    </row>
    <row r="52" spans="1:4" s="2" customFormat="1" ht="15" customHeight="1">
      <c r="A52" s="20"/>
      <c r="B52" s="21">
        <v>32271</v>
      </c>
      <c r="C52" s="22" t="s">
        <v>26</v>
      </c>
      <c r="D52" s="388">
        <v>500</v>
      </c>
    </row>
    <row r="53" spans="1:4" s="2" customFormat="1" ht="15" customHeight="1">
      <c r="A53" s="374"/>
      <c r="B53" s="381">
        <v>323</v>
      </c>
      <c r="C53" s="372" t="s">
        <v>129</v>
      </c>
      <c r="D53" s="379">
        <f>SUM(D54,D60,D65,D67,D69,D72,D75,D81,D83)</f>
        <v>317204</v>
      </c>
    </row>
    <row r="54" spans="1:4" s="2" customFormat="1" ht="15" customHeight="1">
      <c r="A54" s="374"/>
      <c r="B54" s="371">
        <v>3231</v>
      </c>
      <c r="C54" s="372" t="s">
        <v>27</v>
      </c>
      <c r="D54" s="373">
        <f>SUM(D55:D59)</f>
        <v>271904</v>
      </c>
    </row>
    <row r="55" spans="1:4" s="369" customFormat="1" ht="15" customHeight="1">
      <c r="A55" s="366"/>
      <c r="B55" s="367">
        <v>32311</v>
      </c>
      <c r="C55" s="368" t="s">
        <v>221</v>
      </c>
      <c r="D55" s="382">
        <v>12500</v>
      </c>
    </row>
    <row r="56" spans="1:4" s="369" customFormat="1" ht="15" customHeight="1">
      <c r="A56" s="366"/>
      <c r="B56" s="367">
        <v>32312</v>
      </c>
      <c r="C56" s="368" t="s">
        <v>222</v>
      </c>
      <c r="D56" s="382">
        <v>7000</v>
      </c>
    </row>
    <row r="57" spans="1:4" s="369" customFormat="1" ht="15" customHeight="1">
      <c r="A57" s="366"/>
      <c r="B57" s="367">
        <v>32313</v>
      </c>
      <c r="C57" s="368" t="s">
        <v>223</v>
      </c>
      <c r="D57" s="382">
        <v>2400</v>
      </c>
    </row>
    <row r="58" spans="1:4" s="369" customFormat="1" ht="15" customHeight="1">
      <c r="A58" s="366"/>
      <c r="B58" s="367">
        <v>32319</v>
      </c>
      <c r="C58" s="368" t="s">
        <v>224</v>
      </c>
      <c r="D58" s="382">
        <v>15306</v>
      </c>
    </row>
    <row r="59" spans="1:4" s="369" customFormat="1" ht="15" customHeight="1">
      <c r="A59" s="366"/>
      <c r="B59" s="367">
        <v>32319</v>
      </c>
      <c r="C59" s="368" t="s">
        <v>229</v>
      </c>
      <c r="D59" s="382">
        <v>234698</v>
      </c>
    </row>
    <row r="60" spans="1:4" s="2" customFormat="1" ht="15" customHeight="1">
      <c r="A60" s="374"/>
      <c r="B60" s="371">
        <v>3232</v>
      </c>
      <c r="C60" s="372" t="s">
        <v>28</v>
      </c>
      <c r="D60" s="373">
        <f>SUM(D61:D64)</f>
        <v>6000</v>
      </c>
    </row>
    <row r="61" spans="1:4" s="369" customFormat="1" ht="15" customHeight="1">
      <c r="A61" s="366"/>
      <c r="B61" s="367">
        <v>32321</v>
      </c>
      <c r="C61" s="368" t="s">
        <v>227</v>
      </c>
      <c r="D61" s="382">
        <v>2000</v>
      </c>
    </row>
    <row r="62" spans="1:4" s="369" customFormat="1" ht="15" customHeight="1">
      <c r="A62" s="366"/>
      <c r="B62" s="367">
        <v>32322</v>
      </c>
      <c r="C62" s="368" t="s">
        <v>225</v>
      </c>
      <c r="D62" s="382">
        <v>3000</v>
      </c>
    </row>
    <row r="63" spans="1:4" s="369" customFormat="1" ht="15" customHeight="1">
      <c r="A63" s="366"/>
      <c r="B63" s="367">
        <v>32323</v>
      </c>
      <c r="C63" s="368" t="s">
        <v>226</v>
      </c>
      <c r="D63" s="382"/>
    </row>
    <row r="64" spans="1:4" s="369" customFormat="1" ht="15" customHeight="1">
      <c r="A64" s="366"/>
      <c r="B64" s="367">
        <v>32329</v>
      </c>
      <c r="C64" s="368" t="s">
        <v>228</v>
      </c>
      <c r="D64" s="382">
        <v>1000</v>
      </c>
    </row>
    <row r="65" spans="1:4" s="2" customFormat="1" ht="15" customHeight="1">
      <c r="A65" s="374"/>
      <c r="B65" s="371">
        <v>3233</v>
      </c>
      <c r="C65" s="372" t="s">
        <v>29</v>
      </c>
      <c r="D65" s="373">
        <f>SUM(D66)</f>
        <v>0</v>
      </c>
    </row>
    <row r="66" spans="1:4" s="369" customFormat="1" ht="15" customHeight="1">
      <c r="A66" s="366"/>
      <c r="B66" s="367">
        <v>32339</v>
      </c>
      <c r="C66" s="368" t="s">
        <v>230</v>
      </c>
      <c r="D66" s="382"/>
    </row>
    <row r="67" spans="1:4" s="2" customFormat="1" ht="15" customHeight="1">
      <c r="A67" s="374"/>
      <c r="B67" s="371">
        <v>3234</v>
      </c>
      <c r="C67" s="372" t="s">
        <v>30</v>
      </c>
      <c r="D67" s="373">
        <f>SUM(D68)</f>
        <v>20000</v>
      </c>
    </row>
    <row r="68" spans="1:4" s="369" customFormat="1" ht="15" customHeight="1">
      <c r="A68" s="366"/>
      <c r="B68" s="367">
        <v>32349</v>
      </c>
      <c r="C68" s="368" t="s">
        <v>231</v>
      </c>
      <c r="D68" s="382">
        <v>20000</v>
      </c>
    </row>
    <row r="69" spans="1:4" s="2" customFormat="1" ht="15" customHeight="1">
      <c r="A69" s="374"/>
      <c r="B69" s="371">
        <v>3235</v>
      </c>
      <c r="C69" s="372" t="s">
        <v>55</v>
      </c>
      <c r="D69" s="373">
        <f>SUM(D70:D71)</f>
        <v>0</v>
      </c>
    </row>
    <row r="70" spans="1:4" s="369" customFormat="1" ht="15" customHeight="1">
      <c r="A70" s="366"/>
      <c r="B70" s="367">
        <v>32352</v>
      </c>
      <c r="C70" s="368" t="s">
        <v>232</v>
      </c>
      <c r="D70" s="382"/>
    </row>
    <row r="71" spans="1:4" s="369" customFormat="1" ht="15" customHeight="1">
      <c r="A71" s="366"/>
      <c r="B71" s="367">
        <v>32359</v>
      </c>
      <c r="C71" s="368" t="s">
        <v>233</v>
      </c>
      <c r="D71" s="382"/>
    </row>
    <row r="72" spans="1:4" s="2" customFormat="1" ht="15" customHeight="1">
      <c r="A72" s="374"/>
      <c r="B72" s="371">
        <v>3236</v>
      </c>
      <c r="C72" s="372" t="s">
        <v>31</v>
      </c>
      <c r="D72" s="373">
        <f>SUM(D73:D74)</f>
        <v>6000</v>
      </c>
    </row>
    <row r="73" spans="1:4" s="369" customFormat="1" ht="15" customHeight="1">
      <c r="A73" s="366"/>
      <c r="B73" s="367">
        <v>32361</v>
      </c>
      <c r="C73" s="368" t="s">
        <v>234</v>
      </c>
      <c r="D73" s="382">
        <v>6000</v>
      </c>
    </row>
    <row r="74" spans="1:4" s="369" customFormat="1" ht="15" customHeight="1">
      <c r="A74" s="366"/>
      <c r="B74" s="367">
        <v>32369</v>
      </c>
      <c r="C74" s="368" t="s">
        <v>235</v>
      </c>
      <c r="D74" s="382"/>
    </row>
    <row r="75" spans="1:4" s="2" customFormat="1" ht="15" customHeight="1">
      <c r="A75" s="374"/>
      <c r="B75" s="371">
        <v>3237</v>
      </c>
      <c r="C75" s="372" t="s">
        <v>32</v>
      </c>
      <c r="D75" s="373">
        <f>SUM(D76:D80)</f>
        <v>0</v>
      </c>
    </row>
    <row r="76" spans="1:4" s="369" customFormat="1" ht="15" customHeight="1">
      <c r="A76" s="366"/>
      <c r="B76" s="367">
        <v>32371</v>
      </c>
      <c r="C76" s="368" t="s">
        <v>236</v>
      </c>
      <c r="D76" s="382"/>
    </row>
    <row r="77" spans="1:4" s="369" customFormat="1" ht="15" customHeight="1">
      <c r="A77" s="366"/>
      <c r="B77" s="367">
        <v>32372</v>
      </c>
      <c r="C77" s="368" t="s">
        <v>237</v>
      </c>
      <c r="D77" s="382"/>
    </row>
    <row r="78" spans="1:4" s="369" customFormat="1" ht="15" customHeight="1">
      <c r="A78" s="366"/>
      <c r="B78" s="367">
        <v>32373</v>
      </c>
      <c r="C78" s="368" t="s">
        <v>238</v>
      </c>
      <c r="D78" s="382"/>
    </row>
    <row r="79" spans="1:4" s="369" customFormat="1" ht="15" customHeight="1">
      <c r="A79" s="366"/>
      <c r="B79" s="367">
        <v>32375</v>
      </c>
      <c r="C79" s="368" t="s">
        <v>239</v>
      </c>
      <c r="D79" s="382"/>
    </row>
    <row r="80" spans="1:4" s="369" customFormat="1" ht="15" customHeight="1">
      <c r="A80" s="366"/>
      <c r="B80" s="367">
        <v>32379</v>
      </c>
      <c r="C80" s="368" t="s">
        <v>240</v>
      </c>
      <c r="D80" s="382"/>
    </row>
    <row r="81" spans="1:4" s="2" customFormat="1" ht="15" customHeight="1">
      <c r="A81" s="374"/>
      <c r="B81" s="371">
        <v>3238</v>
      </c>
      <c r="C81" s="372" t="s">
        <v>33</v>
      </c>
      <c r="D81" s="373">
        <f>SUM(D82)</f>
        <v>12000</v>
      </c>
    </row>
    <row r="82" spans="1:4" s="369" customFormat="1" ht="15" customHeight="1">
      <c r="A82" s="366"/>
      <c r="B82" s="367">
        <v>32389</v>
      </c>
      <c r="C82" s="368" t="s">
        <v>241</v>
      </c>
      <c r="D82" s="382">
        <v>12000</v>
      </c>
    </row>
    <row r="83" spans="1:4" s="2" customFormat="1" ht="15" customHeight="1">
      <c r="A83" s="374"/>
      <c r="B83" s="371">
        <v>3239</v>
      </c>
      <c r="C83" s="372" t="s">
        <v>15</v>
      </c>
      <c r="D83" s="373">
        <f>SUM(D84:D89)</f>
        <v>1300</v>
      </c>
    </row>
    <row r="84" spans="1:4" s="369" customFormat="1" ht="15" customHeight="1">
      <c r="A84" s="366"/>
      <c r="B84" s="367">
        <v>32391</v>
      </c>
      <c r="C84" s="368" t="s">
        <v>242</v>
      </c>
      <c r="D84" s="382">
        <v>900</v>
      </c>
    </row>
    <row r="85" spans="1:4" s="369" customFormat="1" ht="15" customHeight="1">
      <c r="A85" s="366"/>
      <c r="B85" s="367">
        <v>32393</v>
      </c>
      <c r="C85" s="368" t="s">
        <v>243</v>
      </c>
      <c r="D85" s="382"/>
    </row>
    <row r="86" spans="1:4" s="369" customFormat="1" ht="15" customHeight="1">
      <c r="A86" s="366"/>
      <c r="B86" s="367">
        <v>32394</v>
      </c>
      <c r="C86" s="368" t="s">
        <v>244</v>
      </c>
      <c r="D86" s="382"/>
    </row>
    <row r="87" spans="1:4" s="369" customFormat="1" ht="15" customHeight="1">
      <c r="A87" s="366"/>
      <c r="B87" s="367">
        <v>32395</v>
      </c>
      <c r="C87" s="368" t="s">
        <v>245</v>
      </c>
      <c r="D87" s="382"/>
    </row>
    <row r="88" spans="1:4" s="369" customFormat="1" ht="15" customHeight="1">
      <c r="A88" s="366"/>
      <c r="B88" s="367">
        <v>32396</v>
      </c>
      <c r="C88" s="368" t="s">
        <v>246</v>
      </c>
      <c r="D88" s="382"/>
    </row>
    <row r="89" spans="1:4" s="369" customFormat="1" ht="15" customHeight="1">
      <c r="A89" s="366"/>
      <c r="B89" s="367">
        <v>32399</v>
      </c>
      <c r="C89" s="368" t="s">
        <v>247</v>
      </c>
      <c r="D89" s="382">
        <v>400</v>
      </c>
    </row>
    <row r="90" spans="1:4" s="2" customFormat="1" ht="15" customHeight="1">
      <c r="A90" s="374"/>
      <c r="B90" s="371">
        <v>324</v>
      </c>
      <c r="C90" s="372" t="s">
        <v>34</v>
      </c>
      <c r="D90" s="373">
        <f>SUM(D91)</f>
        <v>500</v>
      </c>
    </row>
    <row r="91" spans="1:4" s="2" customFormat="1" ht="15" customHeight="1">
      <c r="A91" s="374"/>
      <c r="B91" s="371">
        <v>3241</v>
      </c>
      <c r="C91" s="372" t="s">
        <v>34</v>
      </c>
      <c r="D91" s="373">
        <f>SUM(D92:D93)</f>
        <v>500</v>
      </c>
    </row>
    <row r="92" spans="1:4" s="369" customFormat="1" ht="15" customHeight="1">
      <c r="A92" s="366"/>
      <c r="B92" s="367">
        <v>32411</v>
      </c>
      <c r="C92" s="368" t="s">
        <v>248</v>
      </c>
      <c r="D92" s="382"/>
    </row>
    <row r="93" spans="1:4" s="369" customFormat="1" ht="15" customHeight="1">
      <c r="A93" s="366"/>
      <c r="B93" s="367">
        <v>32412</v>
      </c>
      <c r="C93" s="368" t="s">
        <v>249</v>
      </c>
      <c r="D93" s="382">
        <v>500</v>
      </c>
    </row>
    <row r="94" spans="1:4" s="2" customFormat="1" ht="15" customHeight="1">
      <c r="A94" s="374"/>
      <c r="B94" s="371">
        <v>329</v>
      </c>
      <c r="C94" s="372" t="s">
        <v>38</v>
      </c>
      <c r="D94" s="373">
        <f>SUM(D95,D99,D103,D105,D107,D112)</f>
        <v>13562.67</v>
      </c>
    </row>
    <row r="95" spans="1:4" s="2" customFormat="1" ht="15" customHeight="1">
      <c r="A95" s="374"/>
      <c r="B95" s="371">
        <v>3291</v>
      </c>
      <c r="C95" s="372" t="s">
        <v>42</v>
      </c>
      <c r="D95" s="373">
        <f>SUM(D96:D98)</f>
        <v>0</v>
      </c>
    </row>
    <row r="96" spans="1:4" s="369" customFormat="1" ht="15" customHeight="1">
      <c r="A96" s="366"/>
      <c r="B96" s="367">
        <v>32911</v>
      </c>
      <c r="C96" s="368" t="s">
        <v>252</v>
      </c>
      <c r="D96" s="382"/>
    </row>
    <row r="97" spans="1:4" s="369" customFormat="1" ht="15" customHeight="1">
      <c r="A97" s="366"/>
      <c r="B97" s="367">
        <v>32912</v>
      </c>
      <c r="C97" s="368" t="s">
        <v>250</v>
      </c>
      <c r="D97" s="382"/>
    </row>
    <row r="98" spans="1:4" s="369" customFormat="1" ht="15" customHeight="1">
      <c r="A98" s="366"/>
      <c r="B98" s="367">
        <v>32919</v>
      </c>
      <c r="C98" s="368" t="s">
        <v>251</v>
      </c>
      <c r="D98" s="382"/>
    </row>
    <row r="99" spans="1:4" s="2" customFormat="1" ht="15" customHeight="1">
      <c r="A99" s="374"/>
      <c r="B99" s="371">
        <v>3292</v>
      </c>
      <c r="C99" s="372" t="s">
        <v>56</v>
      </c>
      <c r="D99" s="373">
        <f>SUM(D100:D102)</f>
        <v>7000</v>
      </c>
    </row>
    <row r="100" spans="1:4" s="369" customFormat="1" ht="15" customHeight="1">
      <c r="A100" s="366"/>
      <c r="B100" s="367">
        <v>32921</v>
      </c>
      <c r="C100" s="368" t="s">
        <v>253</v>
      </c>
      <c r="D100" s="382"/>
    </row>
    <row r="101" spans="1:4" s="369" customFormat="1" ht="15" customHeight="1">
      <c r="A101" s="366"/>
      <c r="B101" s="367">
        <v>32922</v>
      </c>
      <c r="C101" s="368" t="s">
        <v>254</v>
      </c>
      <c r="D101" s="382">
        <v>7000</v>
      </c>
    </row>
    <row r="102" spans="1:4" s="369" customFormat="1" ht="15" customHeight="1">
      <c r="A102" s="366"/>
      <c r="B102" s="367">
        <v>32923</v>
      </c>
      <c r="C102" s="368" t="s">
        <v>255</v>
      </c>
      <c r="D102" s="382"/>
    </row>
    <row r="103" spans="1:4" ht="15" customHeight="1">
      <c r="A103" s="374"/>
      <c r="B103" s="371">
        <v>3293</v>
      </c>
      <c r="C103" s="372" t="s">
        <v>35</v>
      </c>
      <c r="D103" s="373">
        <f>SUM(D104)</f>
        <v>2000</v>
      </c>
    </row>
    <row r="104" spans="1:4" s="36" customFormat="1" ht="15" customHeight="1">
      <c r="A104" s="366"/>
      <c r="B104" s="367">
        <v>32931</v>
      </c>
      <c r="C104" s="368" t="s">
        <v>35</v>
      </c>
      <c r="D104" s="382">
        <v>2000</v>
      </c>
    </row>
    <row r="105" spans="1:4" ht="15" customHeight="1">
      <c r="A105" s="374"/>
      <c r="B105" s="371">
        <v>3294</v>
      </c>
      <c r="C105" s="372" t="s">
        <v>36</v>
      </c>
      <c r="D105" s="373">
        <f>SUM(D106)</f>
        <v>1000</v>
      </c>
    </row>
    <row r="106" spans="1:4" s="36" customFormat="1" ht="15" customHeight="1">
      <c r="A106" s="366"/>
      <c r="B106" s="367">
        <v>32941</v>
      </c>
      <c r="C106" s="368" t="s">
        <v>256</v>
      </c>
      <c r="D106" s="382">
        <v>1000</v>
      </c>
    </row>
    <row r="107" spans="1:4" s="3" customFormat="1" ht="15" customHeight="1">
      <c r="A107" s="374"/>
      <c r="B107" s="371">
        <v>3295</v>
      </c>
      <c r="C107" s="372" t="s">
        <v>37</v>
      </c>
      <c r="D107" s="373">
        <f>SUM(D108:D111)</f>
        <v>0</v>
      </c>
    </row>
    <row r="108" spans="1:4" s="3" customFormat="1" ht="15" customHeight="1">
      <c r="A108" s="366"/>
      <c r="B108" s="367">
        <v>32951</v>
      </c>
      <c r="C108" s="368" t="s">
        <v>90</v>
      </c>
      <c r="D108" s="382"/>
    </row>
    <row r="109" spans="1:4" s="3" customFormat="1" ht="15" customHeight="1">
      <c r="A109" s="366"/>
      <c r="B109" s="367">
        <v>32952</v>
      </c>
      <c r="C109" s="368" t="s">
        <v>257</v>
      </c>
      <c r="D109" s="382"/>
    </row>
    <row r="110" spans="1:4" s="3" customFormat="1" ht="15" customHeight="1">
      <c r="A110" s="366"/>
      <c r="B110" s="367">
        <v>32953</v>
      </c>
      <c r="C110" s="368" t="s">
        <v>258</v>
      </c>
      <c r="D110" s="382"/>
    </row>
    <row r="111" spans="1:4" s="3" customFormat="1" ht="15" customHeight="1">
      <c r="A111" s="366"/>
      <c r="B111" s="367">
        <v>32954</v>
      </c>
      <c r="C111" s="368" t="s">
        <v>259</v>
      </c>
      <c r="D111" s="382"/>
    </row>
    <row r="112" spans="1:4" s="2" customFormat="1" ht="15" customHeight="1">
      <c r="A112" s="374"/>
      <c r="B112" s="371">
        <v>3299</v>
      </c>
      <c r="C112" s="372" t="s">
        <v>38</v>
      </c>
      <c r="D112" s="373">
        <f>SUM(D113:D114)</f>
        <v>3562.67</v>
      </c>
    </row>
    <row r="113" spans="1:4" s="369" customFormat="1" ht="15" customHeight="1">
      <c r="A113" s="366"/>
      <c r="B113" s="367">
        <v>32991</v>
      </c>
      <c r="C113" s="368" t="s">
        <v>260</v>
      </c>
      <c r="D113" s="382">
        <v>1000</v>
      </c>
    </row>
    <row r="114" spans="1:4" s="369" customFormat="1" ht="15" customHeight="1">
      <c r="A114" s="366"/>
      <c r="B114" s="367">
        <v>32999</v>
      </c>
      <c r="C114" s="368" t="s">
        <v>38</v>
      </c>
      <c r="D114" s="382">
        <v>2562.67</v>
      </c>
    </row>
    <row r="115" spans="1:4" s="2" customFormat="1" ht="15" customHeight="1">
      <c r="A115" s="374"/>
      <c r="B115" s="371">
        <v>343</v>
      </c>
      <c r="C115" s="372" t="s">
        <v>131</v>
      </c>
      <c r="D115" s="373">
        <f>SUM(D116,D119,D121)</f>
        <v>3000</v>
      </c>
    </row>
    <row r="116" spans="1:4" ht="15" customHeight="1">
      <c r="A116" s="374"/>
      <c r="B116" s="371">
        <v>3431</v>
      </c>
      <c r="C116" s="372" t="s">
        <v>39</v>
      </c>
      <c r="D116" s="373">
        <f>SUM(D117:D118)</f>
        <v>3000</v>
      </c>
    </row>
    <row r="117" spans="1:4" s="36" customFormat="1" ht="15" customHeight="1">
      <c r="A117" s="366"/>
      <c r="B117" s="367">
        <v>34311</v>
      </c>
      <c r="C117" s="368" t="s">
        <v>261</v>
      </c>
      <c r="D117" s="382"/>
    </row>
    <row r="118" spans="1:4" s="36" customFormat="1" ht="15" customHeight="1">
      <c r="A118" s="366"/>
      <c r="B118" s="367">
        <v>34312</v>
      </c>
      <c r="C118" s="368" t="s">
        <v>262</v>
      </c>
      <c r="D118" s="382">
        <v>3000</v>
      </c>
    </row>
    <row r="119" spans="1:4" ht="15" customHeight="1">
      <c r="A119" s="374"/>
      <c r="B119" s="371">
        <v>3433</v>
      </c>
      <c r="C119" s="372" t="s">
        <v>57</v>
      </c>
      <c r="D119" s="373">
        <f>SUM(D120)</f>
        <v>0</v>
      </c>
    </row>
    <row r="120" spans="1:4" s="36" customFormat="1" ht="15" customHeight="1">
      <c r="A120" s="366"/>
      <c r="B120" s="367">
        <v>34339</v>
      </c>
      <c r="C120" s="368" t="s">
        <v>263</v>
      </c>
      <c r="D120" s="382"/>
    </row>
    <row r="121" spans="1:4" ht="15" customHeight="1">
      <c r="A121" s="374"/>
      <c r="B121" s="371">
        <v>3434</v>
      </c>
      <c r="C121" s="372" t="s">
        <v>58</v>
      </c>
      <c r="D121" s="373">
        <f>SUM(D122)</f>
        <v>0</v>
      </c>
    </row>
    <row r="122" spans="1:4" s="36" customFormat="1" ht="15" customHeight="1">
      <c r="A122" s="366"/>
      <c r="B122" s="367">
        <v>34349</v>
      </c>
      <c r="C122" s="368" t="s">
        <v>58</v>
      </c>
      <c r="D122" s="382"/>
    </row>
    <row r="123" spans="1:4" s="336" customFormat="1" ht="15" customHeight="1">
      <c r="A123" s="13" t="s">
        <v>11</v>
      </c>
      <c r="B123" s="334" t="s">
        <v>132</v>
      </c>
      <c r="C123" s="334" t="s">
        <v>133</v>
      </c>
      <c r="D123" s="335">
        <f>SUM(D124)</f>
        <v>0</v>
      </c>
    </row>
    <row r="124" spans="1:4" s="336" customFormat="1" ht="15" customHeight="1">
      <c r="A124" s="16" t="s">
        <v>13</v>
      </c>
      <c r="B124" s="337"/>
      <c r="C124" s="337" t="s">
        <v>18</v>
      </c>
      <c r="D124" s="338">
        <f>SUM(D125)</f>
        <v>0</v>
      </c>
    </row>
    <row r="125" spans="1:4" s="342" customFormat="1" ht="15" customHeight="1">
      <c r="A125" s="339"/>
      <c r="B125" s="340">
        <v>3232</v>
      </c>
      <c r="C125" s="341" t="s">
        <v>28</v>
      </c>
      <c r="D125" s="390"/>
    </row>
    <row r="126" spans="1:4" s="336" customFormat="1" ht="15" customHeight="1">
      <c r="A126" s="13" t="s">
        <v>11</v>
      </c>
      <c r="B126" s="334" t="s">
        <v>134</v>
      </c>
      <c r="C126" s="334" t="s">
        <v>135</v>
      </c>
      <c r="D126" s="335">
        <f>SUM(D127)</f>
        <v>0</v>
      </c>
    </row>
    <row r="127" spans="1:4" s="336" customFormat="1" ht="15" customHeight="1">
      <c r="A127" s="16" t="s">
        <v>13</v>
      </c>
      <c r="B127" s="337"/>
      <c r="C127" s="337" t="s">
        <v>18</v>
      </c>
      <c r="D127" s="338">
        <f>SUM(D128:D135)</f>
        <v>0</v>
      </c>
    </row>
    <row r="128" spans="1:4" s="2" customFormat="1" ht="15" customHeight="1">
      <c r="A128" s="20"/>
      <c r="B128" s="21">
        <v>4111</v>
      </c>
      <c r="C128" s="22" t="s">
        <v>59</v>
      </c>
      <c r="D128" s="388"/>
    </row>
    <row r="129" spans="1:4" s="2" customFormat="1" ht="15" customHeight="1">
      <c r="A129" s="20"/>
      <c r="B129" s="21">
        <v>4221</v>
      </c>
      <c r="C129" s="22" t="s">
        <v>60</v>
      </c>
      <c r="D129" s="388"/>
    </row>
    <row r="130" spans="1:4" s="2" customFormat="1" ht="15" customHeight="1">
      <c r="A130" s="20"/>
      <c r="B130" s="21">
        <v>4223</v>
      </c>
      <c r="C130" s="22" t="s">
        <v>61</v>
      </c>
      <c r="D130" s="388"/>
    </row>
    <row r="131" spans="1:4" s="2" customFormat="1" ht="15" customHeight="1">
      <c r="A131" s="20"/>
      <c r="B131" s="21">
        <v>4226</v>
      </c>
      <c r="C131" s="22" t="s">
        <v>62</v>
      </c>
      <c r="D131" s="388"/>
    </row>
    <row r="132" spans="1:4" s="2" customFormat="1" ht="15" customHeight="1">
      <c r="A132" s="20"/>
      <c r="B132" s="21">
        <v>4227</v>
      </c>
      <c r="C132" s="22" t="s">
        <v>264</v>
      </c>
      <c r="D132" s="388"/>
    </row>
    <row r="133" spans="1:4" s="2" customFormat="1" ht="15" customHeight="1">
      <c r="A133" s="20"/>
      <c r="B133" s="21">
        <v>4241</v>
      </c>
      <c r="C133" s="22" t="s">
        <v>63</v>
      </c>
      <c r="D133" s="388"/>
    </row>
    <row r="134" spans="1:4" s="2" customFormat="1" ht="15" customHeight="1">
      <c r="A134" s="20"/>
      <c r="B134" s="21">
        <v>4511</v>
      </c>
      <c r="C134" s="22" t="s">
        <v>64</v>
      </c>
      <c r="D134" s="388"/>
    </row>
    <row r="135" spans="1:4" s="2" customFormat="1" ht="15" customHeight="1">
      <c r="A135" s="20"/>
      <c r="B135" s="21">
        <v>4521</v>
      </c>
      <c r="C135" s="22" t="s">
        <v>65</v>
      </c>
      <c r="D135" s="388"/>
    </row>
    <row r="136" spans="1:4" s="3" customFormat="1" ht="15" customHeight="1">
      <c r="A136" s="9" t="s">
        <v>9</v>
      </c>
      <c r="B136" s="10" t="s">
        <v>45</v>
      </c>
      <c r="C136" s="11" t="s">
        <v>40</v>
      </c>
      <c r="D136" s="12">
        <f>SUM(D137,D148,D164,D167,D170,D173)</f>
        <v>10000</v>
      </c>
    </row>
    <row r="137" spans="1:4" s="2" customFormat="1" ht="15" customHeight="1">
      <c r="A137" s="13" t="s">
        <v>11</v>
      </c>
      <c r="B137" s="14" t="s">
        <v>144</v>
      </c>
      <c r="C137" s="14" t="s">
        <v>41</v>
      </c>
      <c r="D137" s="15">
        <f>SUM(D138)</f>
        <v>10000</v>
      </c>
    </row>
    <row r="138" spans="1:4" ht="15" customHeight="1">
      <c r="A138" s="16" t="s">
        <v>13</v>
      </c>
      <c r="B138" s="17" t="s">
        <v>2</v>
      </c>
      <c r="C138" s="18" t="s">
        <v>14</v>
      </c>
      <c r="D138" s="19">
        <f>SUM(D139:D147)</f>
        <v>10000</v>
      </c>
    </row>
    <row r="139" spans="1:4" ht="15" customHeight="1">
      <c r="A139" s="16"/>
      <c r="B139" s="376">
        <v>3211</v>
      </c>
      <c r="C139" s="377" t="s">
        <v>19</v>
      </c>
      <c r="D139" s="19"/>
    </row>
    <row r="140" spans="1:4" ht="15" customHeight="1">
      <c r="A140" s="16"/>
      <c r="B140" s="21">
        <v>3221</v>
      </c>
      <c r="C140" s="22" t="s">
        <v>22</v>
      </c>
      <c r="D140" s="391"/>
    </row>
    <row r="141" spans="1:4" ht="15" customHeight="1">
      <c r="A141" s="16"/>
      <c r="B141" s="21">
        <v>3225</v>
      </c>
      <c r="C141" s="22" t="s">
        <v>25</v>
      </c>
      <c r="D141" s="391"/>
    </row>
    <row r="142" spans="1:4" ht="15" customHeight="1">
      <c r="A142" s="16"/>
      <c r="B142" s="21">
        <v>3231</v>
      </c>
      <c r="C142" s="22" t="s">
        <v>27</v>
      </c>
      <c r="D142" s="391"/>
    </row>
    <row r="143" spans="1:4" ht="15" customHeight="1">
      <c r="A143" s="16"/>
      <c r="B143" s="21">
        <v>3233</v>
      </c>
      <c r="C143" s="22" t="s">
        <v>29</v>
      </c>
      <c r="D143" s="391"/>
    </row>
    <row r="144" spans="1:4" ht="15" customHeight="1">
      <c r="A144" s="16"/>
      <c r="B144" s="21">
        <v>3239</v>
      </c>
      <c r="C144" s="22" t="s">
        <v>15</v>
      </c>
      <c r="D144" s="391"/>
    </row>
    <row r="145" spans="1:4" ht="15" customHeight="1">
      <c r="A145" s="16"/>
      <c r="B145" s="21">
        <v>3241</v>
      </c>
      <c r="C145" s="22" t="s">
        <v>34</v>
      </c>
      <c r="D145" s="391"/>
    </row>
    <row r="146" spans="1:4" ht="15" customHeight="1">
      <c r="A146" s="20"/>
      <c r="B146" s="21">
        <v>3291</v>
      </c>
      <c r="C146" s="22" t="s">
        <v>42</v>
      </c>
      <c r="D146" s="388"/>
    </row>
    <row r="147" spans="1:4" ht="15" customHeight="1">
      <c r="A147" s="20"/>
      <c r="B147" s="21">
        <v>3299</v>
      </c>
      <c r="C147" s="22" t="s">
        <v>38</v>
      </c>
      <c r="D147" s="388">
        <v>10000</v>
      </c>
    </row>
    <row r="148" spans="1:4" ht="15" customHeight="1">
      <c r="A148" s="13" t="s">
        <v>11</v>
      </c>
      <c r="B148" s="14" t="s">
        <v>145</v>
      </c>
      <c r="C148" s="14" t="s">
        <v>49</v>
      </c>
      <c r="D148" s="23">
        <f>SUM(D149,)</f>
        <v>0</v>
      </c>
    </row>
    <row r="149" spans="1:4" ht="15" customHeight="1">
      <c r="A149" s="16" t="s">
        <v>13</v>
      </c>
      <c r="B149" s="18"/>
      <c r="C149" s="18" t="s">
        <v>14</v>
      </c>
      <c r="D149" s="24">
        <f>SUM(D150:D163)</f>
        <v>0</v>
      </c>
    </row>
    <row r="150" spans="1:4" s="2" customFormat="1" ht="15" customHeight="1">
      <c r="A150" s="20"/>
      <c r="B150" s="21">
        <v>3221</v>
      </c>
      <c r="C150" s="22" t="s">
        <v>22</v>
      </c>
      <c r="D150" s="388"/>
    </row>
    <row r="151" spans="1:4" s="2" customFormat="1" ht="15" customHeight="1">
      <c r="A151" s="20"/>
      <c r="B151" s="21">
        <v>3222</v>
      </c>
      <c r="C151" s="22" t="s">
        <v>54</v>
      </c>
      <c r="D151" s="388"/>
    </row>
    <row r="152" spans="1:4" s="2" customFormat="1" ht="15" customHeight="1">
      <c r="A152" s="20"/>
      <c r="B152" s="21">
        <v>3224</v>
      </c>
      <c r="C152" s="22" t="s">
        <v>24</v>
      </c>
      <c r="D152" s="388"/>
    </row>
    <row r="153" spans="1:4" s="2" customFormat="1" ht="15" customHeight="1">
      <c r="A153" s="20"/>
      <c r="B153" s="21">
        <v>3225</v>
      </c>
      <c r="C153" s="22" t="s">
        <v>25</v>
      </c>
      <c r="D153" s="388"/>
    </row>
    <row r="154" spans="1:4" s="2" customFormat="1" ht="15" customHeight="1">
      <c r="A154" s="20"/>
      <c r="B154" s="21">
        <v>3232</v>
      </c>
      <c r="C154" s="22" t="s">
        <v>28</v>
      </c>
      <c r="D154" s="388"/>
    </row>
    <row r="155" spans="1:4" s="2" customFormat="1" ht="15" customHeight="1">
      <c r="A155" s="20"/>
      <c r="B155" s="21">
        <v>3239</v>
      </c>
      <c r="C155" s="22" t="s">
        <v>15</v>
      </c>
      <c r="D155" s="388"/>
    </row>
    <row r="156" spans="1:4" s="2" customFormat="1" ht="15" customHeight="1">
      <c r="A156" s="20"/>
      <c r="B156" s="21">
        <v>4111</v>
      </c>
      <c r="C156" s="22" t="s">
        <v>59</v>
      </c>
      <c r="D156" s="388"/>
    </row>
    <row r="157" spans="1:4" s="2" customFormat="1" ht="15" customHeight="1">
      <c r="A157" s="20"/>
      <c r="B157" s="21">
        <v>4221</v>
      </c>
      <c r="C157" s="22" t="s">
        <v>60</v>
      </c>
      <c r="D157" s="388"/>
    </row>
    <row r="158" spans="1:4" s="2" customFormat="1" ht="15" customHeight="1">
      <c r="A158" s="20"/>
      <c r="B158" s="21">
        <v>4223</v>
      </c>
      <c r="C158" s="22" t="s">
        <v>61</v>
      </c>
      <c r="D158" s="388"/>
    </row>
    <row r="159" spans="1:4" s="2" customFormat="1" ht="15" customHeight="1">
      <c r="A159" s="20"/>
      <c r="B159" s="21">
        <v>4226</v>
      </c>
      <c r="C159" s="22" t="s">
        <v>62</v>
      </c>
      <c r="D159" s="388"/>
    </row>
    <row r="160" spans="1:4" s="2" customFormat="1" ht="15" customHeight="1">
      <c r="A160" s="20"/>
      <c r="B160" s="21">
        <v>4227</v>
      </c>
      <c r="C160" s="22" t="s">
        <v>264</v>
      </c>
      <c r="D160" s="388"/>
    </row>
    <row r="161" spans="1:4" s="2" customFormat="1" ht="15" customHeight="1">
      <c r="A161" s="20"/>
      <c r="B161" s="21">
        <v>4241</v>
      </c>
      <c r="C161" s="22" t="s">
        <v>63</v>
      </c>
      <c r="D161" s="388"/>
    </row>
    <row r="162" spans="1:4" s="2" customFormat="1" ht="15" customHeight="1">
      <c r="A162" s="20"/>
      <c r="B162" s="21">
        <v>4511</v>
      </c>
      <c r="C162" s="22" t="s">
        <v>64</v>
      </c>
      <c r="D162" s="388"/>
    </row>
    <row r="163" spans="1:4" s="2" customFormat="1" ht="15" customHeight="1">
      <c r="A163" s="20"/>
      <c r="B163" s="21">
        <v>4521</v>
      </c>
      <c r="C163" s="22" t="s">
        <v>65</v>
      </c>
      <c r="D163" s="388"/>
    </row>
    <row r="164" spans="1:4" ht="15" customHeight="1">
      <c r="A164" s="13" t="s">
        <v>11</v>
      </c>
      <c r="B164" s="14" t="s">
        <v>148</v>
      </c>
      <c r="C164" s="14" t="s">
        <v>50</v>
      </c>
      <c r="D164" s="23">
        <f>SUM(D165)</f>
        <v>0</v>
      </c>
    </row>
    <row r="165" spans="1:4" ht="15" customHeight="1">
      <c r="A165" s="16" t="s">
        <v>13</v>
      </c>
      <c r="B165" s="18"/>
      <c r="C165" s="18" t="s">
        <v>14</v>
      </c>
      <c r="D165" s="24">
        <f>SUM(D166)</f>
        <v>0</v>
      </c>
    </row>
    <row r="166" spans="1:4" s="2" customFormat="1" ht="15" customHeight="1">
      <c r="A166" s="20"/>
      <c r="B166" s="21">
        <v>3239</v>
      </c>
      <c r="C166" s="22" t="s">
        <v>15</v>
      </c>
      <c r="D166" s="388"/>
    </row>
    <row r="167" spans="1:4" ht="15" customHeight="1">
      <c r="A167" s="13" t="s">
        <v>11</v>
      </c>
      <c r="B167" s="14" t="s">
        <v>149</v>
      </c>
      <c r="C167" s="14" t="s">
        <v>51</v>
      </c>
      <c r="D167" s="23">
        <f>SUM(D168)</f>
        <v>0</v>
      </c>
    </row>
    <row r="168" spans="1:4" ht="15" customHeight="1">
      <c r="A168" s="16" t="s">
        <v>13</v>
      </c>
      <c r="B168" s="18"/>
      <c r="C168" s="18" t="s">
        <v>14</v>
      </c>
      <c r="D168" s="24">
        <f>SUM(D169:D169)</f>
        <v>0</v>
      </c>
    </row>
    <row r="169" spans="1:4" s="2" customFormat="1" ht="15" customHeight="1">
      <c r="A169" s="20"/>
      <c r="B169" s="21">
        <v>3237</v>
      </c>
      <c r="C169" s="22" t="s">
        <v>32</v>
      </c>
      <c r="D169" s="388"/>
    </row>
    <row r="170" spans="1:4" s="3" customFormat="1" ht="15" customHeight="1">
      <c r="A170" s="13" t="s">
        <v>11</v>
      </c>
      <c r="B170" s="14" t="s">
        <v>150</v>
      </c>
      <c r="C170" s="14" t="s">
        <v>43</v>
      </c>
      <c r="D170" s="23">
        <f>SUM(D171)</f>
        <v>0</v>
      </c>
    </row>
    <row r="171" spans="1:4" s="2" customFormat="1" ht="15" customHeight="1">
      <c r="A171" s="16" t="s">
        <v>13</v>
      </c>
      <c r="B171" s="17" t="s">
        <v>2</v>
      </c>
      <c r="C171" s="18" t="s">
        <v>14</v>
      </c>
      <c r="D171" s="24">
        <f>SUM(D172:D172)</f>
        <v>0</v>
      </c>
    </row>
    <row r="172" spans="1:4" ht="15" customHeight="1">
      <c r="A172" s="20"/>
      <c r="B172" s="21">
        <v>3237</v>
      </c>
      <c r="C172" s="22" t="s">
        <v>32</v>
      </c>
      <c r="D172" s="388"/>
    </row>
    <row r="173" spans="1:4" ht="15" customHeight="1">
      <c r="A173" s="13" t="s">
        <v>11</v>
      </c>
      <c r="B173" s="14" t="s">
        <v>156</v>
      </c>
      <c r="C173" s="14" t="s">
        <v>52</v>
      </c>
      <c r="D173" s="23">
        <f>SUM(D174)</f>
        <v>0</v>
      </c>
    </row>
    <row r="174" spans="1:4" ht="15" customHeight="1">
      <c r="A174" s="16" t="s">
        <v>13</v>
      </c>
      <c r="B174" s="18"/>
      <c r="C174" s="18" t="s">
        <v>14</v>
      </c>
      <c r="D174" s="24">
        <f>SUM(D175)</f>
        <v>0</v>
      </c>
    </row>
    <row r="175" spans="1:4" ht="15" customHeight="1">
      <c r="A175" s="25"/>
      <c r="B175" s="21">
        <v>3232</v>
      </c>
      <c r="C175" s="22" t="s">
        <v>28</v>
      </c>
      <c r="D175" s="388"/>
    </row>
    <row r="176" spans="1:4" ht="15" customHeight="1">
      <c r="A176" s="9" t="s">
        <v>9</v>
      </c>
      <c r="B176" s="10" t="s">
        <v>46</v>
      </c>
      <c r="C176" s="11" t="s">
        <v>10</v>
      </c>
      <c r="D176" s="12">
        <f>SUM(D177)</f>
        <v>0</v>
      </c>
    </row>
    <row r="177" spans="1:4" ht="15" customHeight="1">
      <c r="A177" s="13" t="s">
        <v>11</v>
      </c>
      <c r="B177" s="14" t="s">
        <v>181</v>
      </c>
      <c r="C177" s="14" t="s">
        <v>12</v>
      </c>
      <c r="D177" s="23">
        <f>SUM(D178)</f>
        <v>0</v>
      </c>
    </row>
    <row r="178" spans="1:4" ht="15" customHeight="1">
      <c r="A178" s="16" t="s">
        <v>13</v>
      </c>
      <c r="B178" s="17" t="s">
        <v>2</v>
      </c>
      <c r="C178" s="18" t="s">
        <v>14</v>
      </c>
      <c r="D178" s="24">
        <f>SUM(D179)</f>
        <v>0</v>
      </c>
    </row>
    <row r="179" spans="1:4" ht="15" customHeight="1">
      <c r="A179" s="404"/>
      <c r="B179" s="405">
        <v>3239</v>
      </c>
      <c r="C179" s="406" t="s">
        <v>15</v>
      </c>
      <c r="D179" s="407"/>
    </row>
    <row r="180" spans="1:4" ht="15" customHeight="1">
      <c r="A180" s="9" t="s">
        <v>9</v>
      </c>
      <c r="B180" s="10" t="s">
        <v>44</v>
      </c>
      <c r="C180" s="11" t="s">
        <v>282</v>
      </c>
      <c r="D180" s="12">
        <f>SUM(D181)</f>
        <v>0</v>
      </c>
    </row>
    <row r="181" spans="1:4" ht="24">
      <c r="A181" s="13" t="s">
        <v>289</v>
      </c>
      <c r="B181" s="14" t="s">
        <v>281</v>
      </c>
      <c r="C181" s="14" t="s">
        <v>283</v>
      </c>
      <c r="D181" s="23">
        <f>SUM(D182)</f>
        <v>0</v>
      </c>
    </row>
    <row r="182" spans="1:4" ht="15" customHeight="1">
      <c r="A182" s="16" t="s">
        <v>13</v>
      </c>
      <c r="B182" s="17" t="s">
        <v>2</v>
      </c>
      <c r="C182" s="18" t="s">
        <v>284</v>
      </c>
      <c r="D182" s="24">
        <f>SUM(D183)</f>
        <v>0</v>
      </c>
    </row>
    <row r="183" spans="1:4" ht="15" customHeight="1">
      <c r="A183" s="26"/>
      <c r="B183" s="27">
        <v>4511</v>
      </c>
      <c r="C183" s="28" t="s">
        <v>64</v>
      </c>
      <c r="D183" s="392"/>
    </row>
  </sheetData>
  <sheetProtection/>
  <mergeCells count="5">
    <mergeCell ref="C3:D3"/>
    <mergeCell ref="A6:A7"/>
    <mergeCell ref="C6:C7"/>
    <mergeCell ref="D6:D7"/>
    <mergeCell ref="B6:B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8"/>
  <sheetViews>
    <sheetView zoomScalePageLayoutView="0" workbookViewId="0" topLeftCell="A6">
      <selection activeCell="H14" sqref="H14"/>
    </sheetView>
  </sheetViews>
  <sheetFormatPr defaultColWidth="9.140625" defaultRowHeight="12.75"/>
  <cols>
    <col min="1" max="5" width="9.140625" style="343" customWidth="1"/>
    <col min="6" max="6" width="14.140625" style="343" customWidth="1"/>
    <col min="7" max="7" width="14.8515625" style="343" customWidth="1"/>
    <col min="8" max="8" width="14.140625" style="343" customWidth="1"/>
    <col min="9" max="16384" width="9.140625" style="343" customWidth="1"/>
  </cols>
  <sheetData>
    <row r="4" spans="1:8" ht="35.25" customHeight="1">
      <c r="A4" s="433" t="s">
        <v>292</v>
      </c>
      <c r="B4" s="433"/>
      <c r="C4" s="433"/>
      <c r="D4" s="433"/>
      <c r="E4" s="433"/>
      <c r="F4" s="433"/>
      <c r="G4" s="433"/>
      <c r="H4" s="433"/>
    </row>
    <row r="5" spans="1:8" ht="18">
      <c r="A5" s="433" t="s">
        <v>183</v>
      </c>
      <c r="B5" s="433"/>
      <c r="C5" s="433"/>
      <c r="D5" s="433"/>
      <c r="E5" s="433"/>
      <c r="F5" s="433"/>
      <c r="G5" s="434"/>
      <c r="H5" s="434"/>
    </row>
    <row r="6" spans="1:8" ht="18">
      <c r="A6" s="433"/>
      <c r="B6" s="433"/>
      <c r="C6" s="433"/>
      <c r="D6" s="433"/>
      <c r="E6" s="433"/>
      <c r="F6" s="433"/>
      <c r="G6" s="433"/>
      <c r="H6" s="435"/>
    </row>
    <row r="7" spans="1:8" ht="18">
      <c r="A7" s="345"/>
      <c r="B7" s="346"/>
      <c r="C7" s="346"/>
      <c r="D7" s="346"/>
      <c r="E7" s="346"/>
      <c r="F7" s="344"/>
      <c r="G7" s="344"/>
      <c r="H7" s="344"/>
    </row>
    <row r="8" spans="1:8" ht="39">
      <c r="A8" s="347"/>
      <c r="B8" s="348"/>
      <c r="C8" s="348"/>
      <c r="D8" s="349"/>
      <c r="E8" s="350"/>
      <c r="F8" s="351" t="s">
        <v>265</v>
      </c>
      <c r="G8" s="351" t="s">
        <v>266</v>
      </c>
      <c r="H8" s="352" t="s">
        <v>267</v>
      </c>
    </row>
    <row r="9" spans="1:8" ht="15.75">
      <c r="A9" s="427" t="s">
        <v>184</v>
      </c>
      <c r="B9" s="428"/>
      <c r="C9" s="428"/>
      <c r="D9" s="428"/>
      <c r="E9" s="429"/>
      <c r="F9" s="351">
        <v>4151781</v>
      </c>
      <c r="G9" s="351">
        <v>4140181</v>
      </c>
      <c r="H9" s="352">
        <v>4140181</v>
      </c>
    </row>
    <row r="10" spans="1:8" ht="15.75">
      <c r="A10" s="427" t="s">
        <v>185</v>
      </c>
      <c r="B10" s="428"/>
      <c r="C10" s="428"/>
      <c r="D10" s="428"/>
      <c r="E10" s="429"/>
      <c r="F10" s="354"/>
      <c r="G10" s="354"/>
      <c r="H10" s="354"/>
    </row>
    <row r="11" spans="1:8" ht="15.75">
      <c r="A11" s="430" t="s">
        <v>186</v>
      </c>
      <c r="B11" s="429"/>
      <c r="C11" s="429"/>
      <c r="D11" s="429"/>
      <c r="E11" s="429"/>
      <c r="F11" s="354"/>
      <c r="G11" s="354"/>
      <c r="H11" s="354"/>
    </row>
    <row r="12" spans="1:8" ht="15.75">
      <c r="A12" s="355" t="s">
        <v>187</v>
      </c>
      <c r="B12" s="353"/>
      <c r="C12" s="353"/>
      <c r="D12" s="353"/>
      <c r="E12" s="353"/>
      <c r="F12" s="354">
        <v>4151781</v>
      </c>
      <c r="G12" s="354">
        <v>4140181</v>
      </c>
      <c r="H12" s="354">
        <v>4140181</v>
      </c>
    </row>
    <row r="13" spans="1:8" ht="15.75">
      <c r="A13" s="431" t="s">
        <v>188</v>
      </c>
      <c r="B13" s="428"/>
      <c r="C13" s="428"/>
      <c r="D13" s="428"/>
      <c r="E13" s="432"/>
      <c r="F13" s="356"/>
      <c r="G13" s="356"/>
      <c r="H13" s="356"/>
    </row>
    <row r="14" spans="1:8" ht="15.75">
      <c r="A14" s="430" t="s">
        <v>189</v>
      </c>
      <c r="B14" s="429"/>
      <c r="C14" s="429"/>
      <c r="D14" s="429"/>
      <c r="E14" s="429"/>
      <c r="F14" s="356"/>
      <c r="G14" s="356"/>
      <c r="H14" s="356"/>
    </row>
    <row r="15" spans="1:8" ht="15.75">
      <c r="A15" s="431" t="s">
        <v>190</v>
      </c>
      <c r="B15" s="428"/>
      <c r="C15" s="428"/>
      <c r="D15" s="428"/>
      <c r="E15" s="428"/>
      <c r="F15" s="356">
        <f>+F9-F12</f>
        <v>0</v>
      </c>
      <c r="G15" s="356">
        <f>+G9-G12</f>
        <v>0</v>
      </c>
      <c r="H15" s="356">
        <f>+H9-H12</f>
        <v>0</v>
      </c>
    </row>
    <row r="16" spans="1:8" ht="18">
      <c r="A16" s="433"/>
      <c r="B16" s="436"/>
      <c r="C16" s="436"/>
      <c r="D16" s="436"/>
      <c r="E16" s="436"/>
      <c r="F16" s="435"/>
      <c r="G16" s="435"/>
      <c r="H16" s="435"/>
    </row>
    <row r="17" spans="1:8" ht="39">
      <c r="A17" s="347"/>
      <c r="B17" s="348"/>
      <c r="C17" s="348"/>
      <c r="D17" s="349"/>
      <c r="E17" s="350"/>
      <c r="F17" s="351" t="s">
        <v>265</v>
      </c>
      <c r="G17" s="351" t="s">
        <v>266</v>
      </c>
      <c r="H17" s="352" t="s">
        <v>267</v>
      </c>
    </row>
    <row r="18" spans="1:8" ht="15.75">
      <c r="A18" s="437" t="s">
        <v>191</v>
      </c>
      <c r="B18" s="438"/>
      <c r="C18" s="438"/>
      <c r="D18" s="438"/>
      <c r="E18" s="439"/>
      <c r="F18" s="358">
        <v>0</v>
      </c>
      <c r="G18" s="358">
        <v>0</v>
      </c>
      <c r="H18" s="356">
        <v>0</v>
      </c>
    </row>
    <row r="19" spans="1:8" ht="18">
      <c r="A19" s="440"/>
      <c r="B19" s="436"/>
      <c r="C19" s="436"/>
      <c r="D19" s="436"/>
      <c r="E19" s="436"/>
      <c r="F19" s="435"/>
      <c r="G19" s="435"/>
      <c r="H19" s="435"/>
    </row>
    <row r="20" spans="1:8" ht="39">
      <c r="A20" s="347"/>
      <c r="B20" s="348"/>
      <c r="C20" s="348"/>
      <c r="D20" s="349"/>
      <c r="E20" s="350"/>
      <c r="F20" s="351" t="s">
        <v>265</v>
      </c>
      <c r="G20" s="351" t="s">
        <v>266</v>
      </c>
      <c r="H20" s="352" t="s">
        <v>267</v>
      </c>
    </row>
    <row r="21" spans="1:8" ht="15.75">
      <c r="A21" s="427" t="s">
        <v>192</v>
      </c>
      <c r="B21" s="428"/>
      <c r="C21" s="428"/>
      <c r="D21" s="428"/>
      <c r="E21" s="428"/>
      <c r="F21" s="354"/>
      <c r="G21" s="354"/>
      <c r="H21" s="354"/>
    </row>
    <row r="22" spans="1:8" ht="15.75">
      <c r="A22" s="427" t="s">
        <v>193</v>
      </c>
      <c r="B22" s="428"/>
      <c r="C22" s="428"/>
      <c r="D22" s="428"/>
      <c r="E22" s="428"/>
      <c r="F22" s="354"/>
      <c r="G22" s="354"/>
      <c r="H22" s="354"/>
    </row>
    <row r="23" spans="1:8" ht="15.75">
      <c r="A23" s="431" t="s">
        <v>194</v>
      </c>
      <c r="B23" s="428"/>
      <c r="C23" s="428"/>
      <c r="D23" s="428"/>
      <c r="E23" s="428"/>
      <c r="F23" s="354"/>
      <c r="G23" s="354"/>
      <c r="H23" s="354"/>
    </row>
    <row r="24" spans="1:8" ht="18">
      <c r="A24" s="359"/>
      <c r="B24" s="360"/>
      <c r="C24" s="357"/>
      <c r="D24" s="361"/>
      <c r="E24" s="360"/>
      <c r="F24" s="362"/>
      <c r="G24" s="362"/>
      <c r="H24" s="362"/>
    </row>
    <row r="25" spans="1:8" ht="15.75">
      <c r="A25" s="431" t="s">
        <v>195</v>
      </c>
      <c r="B25" s="428"/>
      <c r="C25" s="428"/>
      <c r="D25" s="428"/>
      <c r="E25" s="428"/>
      <c r="F25" s="354">
        <f>SUM(F15,F18,F23)</f>
        <v>0</v>
      </c>
      <c r="G25" s="354">
        <f>SUM(G15,G18,G23)</f>
        <v>0</v>
      </c>
      <c r="H25" s="354">
        <f>SUM(H15,H18,H23)</f>
        <v>0</v>
      </c>
    </row>
    <row r="26" spans="1:8" ht="18">
      <c r="A26" s="363"/>
      <c r="B26" s="346"/>
      <c r="C26" s="346"/>
      <c r="D26" s="346"/>
      <c r="E26" s="346"/>
      <c r="F26" s="364"/>
      <c r="G26" s="364"/>
      <c r="H26" s="364"/>
    </row>
    <row r="27" spans="1:8" ht="12.75">
      <c r="A27" s="344"/>
      <c r="B27" s="344"/>
      <c r="C27" s="344"/>
      <c r="D27" s="365"/>
      <c r="E27" s="344"/>
      <c r="F27" s="344"/>
      <c r="G27" s="344"/>
      <c r="H27" s="344"/>
    </row>
    <row r="28" spans="1:8" ht="12.75">
      <c r="A28" s="344"/>
      <c r="B28" s="344"/>
      <c r="C28" s="344"/>
      <c r="D28" s="365"/>
      <c r="E28" s="344"/>
      <c r="F28" s="344"/>
      <c r="G28" s="344"/>
      <c r="H28" s="344"/>
    </row>
  </sheetData>
  <sheetProtection/>
  <mergeCells count="16">
    <mergeCell ref="A21:E21"/>
    <mergeCell ref="A22:E22"/>
    <mergeCell ref="A23:E23"/>
    <mergeCell ref="A25:E25"/>
    <mergeCell ref="A15:E15"/>
    <mergeCell ref="A16:H16"/>
    <mergeCell ref="A18:E18"/>
    <mergeCell ref="A19:H19"/>
    <mergeCell ref="A10:E10"/>
    <mergeCell ref="A11:E11"/>
    <mergeCell ref="A13:E13"/>
    <mergeCell ref="A14:E14"/>
    <mergeCell ref="A4:H4"/>
    <mergeCell ref="A5:H5"/>
    <mergeCell ref="A6:H6"/>
    <mergeCell ref="A9:E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89"/>
  <sheetViews>
    <sheetView tabSelected="1" zoomScale="85" zoomScaleNormal="85" zoomScalePageLayoutView="0" workbookViewId="0" topLeftCell="A164">
      <selection activeCell="C178" sqref="C178"/>
    </sheetView>
  </sheetViews>
  <sheetFormatPr defaultColWidth="9.140625" defaultRowHeight="12.75"/>
  <cols>
    <col min="1" max="1" width="9.8515625" style="227" customWidth="1"/>
    <col min="2" max="2" width="60.00390625" style="225" customWidth="1"/>
    <col min="3" max="3" width="16.421875" style="108" customWidth="1"/>
    <col min="4" max="4" width="12.7109375" style="108" customWidth="1"/>
    <col min="5" max="5" width="12.7109375" style="113" customWidth="1"/>
    <col min="6" max="6" width="12.7109375" style="108" customWidth="1"/>
    <col min="7" max="13" width="11.7109375" style="108" customWidth="1"/>
    <col min="14" max="18" width="12.7109375" style="108" customWidth="1"/>
  </cols>
  <sheetData>
    <row r="2" spans="1:18" ht="18.75" thickBot="1">
      <c r="A2" s="39" t="s">
        <v>68</v>
      </c>
      <c r="B2" s="532" t="s">
        <v>291</v>
      </c>
      <c r="C2" s="532"/>
      <c r="D2" s="532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4" spans="1:18" ht="12.75">
      <c r="A4" s="42"/>
      <c r="B4" s="42"/>
      <c r="C4" s="42"/>
      <c r="D4" s="42"/>
      <c r="E4" s="42"/>
      <c r="F4" s="42"/>
      <c r="G4" s="42"/>
      <c r="H4" s="43" t="s">
        <v>69</v>
      </c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20.25">
      <c r="A6" s="475" t="s">
        <v>268</v>
      </c>
      <c r="B6" s="475"/>
      <c r="C6" s="475"/>
      <c r="D6" s="475"/>
      <c r="E6" s="475"/>
      <c r="F6" s="475"/>
      <c r="G6" s="475"/>
      <c r="H6" s="475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5.75" thickBot="1">
      <c r="A8" s="44"/>
      <c r="B8" s="44"/>
      <c r="C8" s="44"/>
      <c r="D8" s="44"/>
      <c r="E8" s="44"/>
      <c r="F8" s="44"/>
      <c r="G8" s="44"/>
      <c r="H8" s="45"/>
      <c r="I8" s="45"/>
      <c r="J8" s="45" t="s">
        <v>70</v>
      </c>
      <c r="K8" s="44"/>
      <c r="L8" s="44"/>
      <c r="M8" s="44"/>
      <c r="N8" s="44"/>
      <c r="O8" s="44"/>
      <c r="P8" s="44"/>
      <c r="Q8" s="44"/>
      <c r="R8" s="44"/>
    </row>
    <row r="9" spans="1:18" ht="18.75" thickBot="1">
      <c r="A9" s="482" t="s">
        <v>152</v>
      </c>
      <c r="B9" s="483"/>
      <c r="C9" s="483"/>
      <c r="D9" s="483"/>
      <c r="E9" s="483"/>
      <c r="F9" s="483"/>
      <c r="G9" s="483"/>
      <c r="H9" s="483"/>
      <c r="I9" s="483"/>
      <c r="J9" s="484"/>
      <c r="K9" s="44"/>
      <c r="L9" s="44"/>
      <c r="M9" s="44"/>
      <c r="N9" s="44"/>
      <c r="O9" s="44"/>
      <c r="P9" s="44"/>
      <c r="Q9" s="44"/>
      <c r="R9" s="44"/>
    </row>
    <row r="10" spans="1:18" ht="15.75" customHeight="1">
      <c r="A10" s="498" t="s">
        <v>71</v>
      </c>
      <c r="B10" s="499"/>
      <c r="C10" s="448" t="s">
        <v>72</v>
      </c>
      <c r="D10" s="449"/>
      <c r="E10" s="449"/>
      <c r="F10" s="452" t="s">
        <v>73</v>
      </c>
      <c r="G10" s="452" t="s">
        <v>74</v>
      </c>
      <c r="H10" s="478" t="s">
        <v>75</v>
      </c>
      <c r="I10" s="480" t="s">
        <v>76</v>
      </c>
      <c r="J10" s="450" t="s">
        <v>77</v>
      </c>
      <c r="K10" s="46"/>
      <c r="L10" s="44"/>
      <c r="M10" s="44"/>
      <c r="N10" s="44"/>
      <c r="O10" s="44"/>
      <c r="P10" s="44"/>
      <c r="Q10" s="44"/>
      <c r="R10" s="44"/>
    </row>
    <row r="11" spans="1:18" ht="73.5" customHeight="1" thickBot="1">
      <c r="A11" s="500"/>
      <c r="B11" s="501"/>
      <c r="C11" s="47" t="s">
        <v>78</v>
      </c>
      <c r="D11" s="48" t="s">
        <v>79</v>
      </c>
      <c r="E11" s="49" t="s">
        <v>80</v>
      </c>
      <c r="F11" s="453"/>
      <c r="G11" s="453"/>
      <c r="H11" s="479"/>
      <c r="I11" s="481"/>
      <c r="J11" s="451"/>
      <c r="K11" s="46"/>
      <c r="L11" s="44"/>
      <c r="M11" s="44"/>
      <c r="N11" s="44"/>
      <c r="O11" s="44"/>
      <c r="P11" s="44"/>
      <c r="Q11" s="44"/>
      <c r="R11" s="44"/>
    </row>
    <row r="12" spans="1:18" ht="15.75">
      <c r="A12" s="50">
        <v>63</v>
      </c>
      <c r="B12" s="51" t="s">
        <v>81</v>
      </c>
      <c r="C12" s="52">
        <f>SUM(C13:C16)</f>
        <v>0</v>
      </c>
      <c r="D12" s="53">
        <f aca="true" t="shared" si="0" ref="D12:J12">SUM(D13:D16)</f>
        <v>0</v>
      </c>
      <c r="E12" s="54">
        <f t="shared" si="0"/>
        <v>0</v>
      </c>
      <c r="F12" s="55">
        <f t="shared" si="0"/>
        <v>0</v>
      </c>
      <c r="G12" s="55">
        <f t="shared" si="0"/>
        <v>0</v>
      </c>
      <c r="H12" s="56">
        <f t="shared" si="0"/>
        <v>0</v>
      </c>
      <c r="I12" s="57">
        <f t="shared" si="0"/>
        <v>0</v>
      </c>
      <c r="J12" s="58">
        <f t="shared" si="0"/>
        <v>0</v>
      </c>
      <c r="K12" s="59"/>
      <c r="L12" s="60"/>
      <c r="M12" s="60"/>
      <c r="N12" s="60"/>
      <c r="O12" s="60"/>
      <c r="P12" s="60"/>
      <c r="Q12" s="60"/>
      <c r="R12" s="60"/>
    </row>
    <row r="13" spans="1:18" ht="15">
      <c r="A13" s="61">
        <v>631</v>
      </c>
      <c r="B13" s="62" t="s">
        <v>82</v>
      </c>
      <c r="C13" s="63"/>
      <c r="D13" s="64"/>
      <c r="E13" s="64"/>
      <c r="F13" s="64"/>
      <c r="G13" s="64"/>
      <c r="H13" s="64"/>
      <c r="I13" s="65"/>
      <c r="J13" s="66"/>
      <c r="K13" s="67"/>
      <c r="L13" s="44"/>
      <c r="M13" s="44"/>
      <c r="N13" s="44"/>
      <c r="O13" s="44"/>
      <c r="P13" s="44"/>
      <c r="Q13" s="44"/>
      <c r="R13" s="44"/>
    </row>
    <row r="14" spans="1:18" ht="15">
      <c r="A14" s="61">
        <v>632</v>
      </c>
      <c r="B14" s="62" t="s">
        <v>83</v>
      </c>
      <c r="C14" s="63"/>
      <c r="D14" s="64"/>
      <c r="E14" s="64"/>
      <c r="F14" s="64"/>
      <c r="G14" s="64"/>
      <c r="H14" s="64"/>
      <c r="I14" s="65"/>
      <c r="J14" s="66"/>
      <c r="K14" s="67"/>
      <c r="L14" s="44"/>
      <c r="M14" s="44"/>
      <c r="N14" s="44"/>
      <c r="O14" s="44"/>
      <c r="P14" s="44"/>
      <c r="Q14" s="44"/>
      <c r="R14" s="44"/>
    </row>
    <row r="15" spans="1:18" ht="15">
      <c r="A15" s="61">
        <v>633</v>
      </c>
      <c r="B15" s="62" t="s">
        <v>84</v>
      </c>
      <c r="C15" s="63"/>
      <c r="D15" s="64"/>
      <c r="E15" s="64"/>
      <c r="F15" s="64"/>
      <c r="G15" s="64"/>
      <c r="H15" s="64"/>
      <c r="I15" s="65"/>
      <c r="J15" s="66"/>
      <c r="K15" s="67"/>
      <c r="L15" s="44"/>
      <c r="M15" s="44"/>
      <c r="N15" s="44"/>
      <c r="O15" s="44"/>
      <c r="P15" s="44"/>
      <c r="Q15" s="44"/>
      <c r="R15" s="44"/>
    </row>
    <row r="16" spans="1:18" ht="15">
      <c r="A16" s="61">
        <v>634</v>
      </c>
      <c r="B16" s="62" t="s">
        <v>85</v>
      </c>
      <c r="C16" s="63"/>
      <c r="D16" s="64"/>
      <c r="E16" s="64"/>
      <c r="F16" s="64"/>
      <c r="G16" s="64"/>
      <c r="H16" s="64"/>
      <c r="I16" s="65"/>
      <c r="J16" s="66"/>
      <c r="K16" s="67"/>
      <c r="L16" s="44"/>
      <c r="M16" s="44"/>
      <c r="N16" s="44"/>
      <c r="O16" s="44"/>
      <c r="P16" s="44"/>
      <c r="Q16" s="44"/>
      <c r="R16" s="44"/>
    </row>
    <row r="17" spans="1:18" ht="15.75">
      <c r="A17" s="50">
        <v>64</v>
      </c>
      <c r="B17" s="51" t="s">
        <v>86</v>
      </c>
      <c r="C17" s="68">
        <f>SUM(C18:C19)</f>
        <v>0</v>
      </c>
      <c r="D17" s="69">
        <f aca="true" t="shared" si="1" ref="D17:J17">SUM(D18:D19)</f>
        <v>0</v>
      </c>
      <c r="E17" s="69">
        <f t="shared" si="1"/>
        <v>0</v>
      </c>
      <c r="F17" s="69">
        <f t="shared" si="1"/>
        <v>0</v>
      </c>
      <c r="G17" s="69">
        <f t="shared" si="1"/>
        <v>0</v>
      </c>
      <c r="H17" s="69">
        <f t="shared" si="1"/>
        <v>0</v>
      </c>
      <c r="I17" s="70">
        <f t="shared" si="1"/>
        <v>0</v>
      </c>
      <c r="J17" s="71">
        <f t="shared" si="1"/>
        <v>0</v>
      </c>
      <c r="K17" s="72"/>
      <c r="L17" s="60"/>
      <c r="M17" s="60"/>
      <c r="N17" s="60"/>
      <c r="O17" s="60"/>
      <c r="P17" s="60"/>
      <c r="Q17" s="60"/>
      <c r="R17" s="60"/>
    </row>
    <row r="18" spans="1:18" ht="15">
      <c r="A18" s="73">
        <v>641</v>
      </c>
      <c r="B18" s="62" t="s">
        <v>87</v>
      </c>
      <c r="C18" s="63"/>
      <c r="D18" s="64"/>
      <c r="E18" s="64"/>
      <c r="F18" s="64"/>
      <c r="G18" s="64"/>
      <c r="H18" s="64"/>
      <c r="I18" s="65"/>
      <c r="J18" s="66"/>
      <c r="K18" s="67"/>
      <c r="L18" s="44"/>
      <c r="M18" s="44"/>
      <c r="N18" s="44"/>
      <c r="O18" s="44"/>
      <c r="P18" s="44"/>
      <c r="Q18" s="44"/>
      <c r="R18" s="44"/>
    </row>
    <row r="19" spans="1:18" ht="15">
      <c r="A19" s="61">
        <v>642</v>
      </c>
      <c r="B19" s="62" t="s">
        <v>88</v>
      </c>
      <c r="C19" s="63"/>
      <c r="D19" s="64"/>
      <c r="E19" s="64"/>
      <c r="F19" s="64"/>
      <c r="G19" s="64"/>
      <c r="H19" s="64"/>
      <c r="I19" s="65"/>
      <c r="J19" s="66"/>
      <c r="K19" s="67"/>
      <c r="L19" s="44"/>
      <c r="M19" s="44"/>
      <c r="N19" s="44"/>
      <c r="O19" s="44"/>
      <c r="P19" s="44"/>
      <c r="Q19" s="44"/>
      <c r="R19" s="44"/>
    </row>
    <row r="20" spans="1:18" ht="15.75">
      <c r="A20" s="50">
        <v>65</v>
      </c>
      <c r="B20" s="51" t="s">
        <v>89</v>
      </c>
      <c r="C20" s="68">
        <f>SUM(C21:C23)</f>
        <v>0</v>
      </c>
      <c r="D20" s="69">
        <f aca="true" t="shared" si="2" ref="D20:J20">SUM(D21:D23)</f>
        <v>0</v>
      </c>
      <c r="E20" s="69">
        <f t="shared" si="2"/>
        <v>0</v>
      </c>
      <c r="F20" s="69">
        <f t="shared" si="2"/>
        <v>0</v>
      </c>
      <c r="G20" s="69">
        <f t="shared" si="2"/>
        <v>0</v>
      </c>
      <c r="H20" s="69">
        <f t="shared" si="2"/>
        <v>0</v>
      </c>
      <c r="I20" s="70">
        <f t="shared" si="2"/>
        <v>0</v>
      </c>
      <c r="J20" s="71">
        <f t="shared" si="2"/>
        <v>0</v>
      </c>
      <c r="K20" s="72"/>
      <c r="L20" s="60"/>
      <c r="M20" s="60"/>
      <c r="N20" s="60"/>
      <c r="O20" s="60"/>
      <c r="P20" s="60"/>
      <c r="Q20" s="60"/>
      <c r="R20" s="60"/>
    </row>
    <row r="21" spans="1:18" ht="15">
      <c r="A21" s="61">
        <v>651</v>
      </c>
      <c r="B21" s="62" t="s">
        <v>90</v>
      </c>
      <c r="C21" s="63"/>
      <c r="D21" s="64"/>
      <c r="E21" s="64"/>
      <c r="F21" s="64"/>
      <c r="G21" s="64"/>
      <c r="H21" s="64"/>
      <c r="I21" s="65"/>
      <c r="J21" s="66"/>
      <c r="K21" s="67"/>
      <c r="L21" s="44"/>
      <c r="M21" s="44"/>
      <c r="N21" s="44"/>
      <c r="O21" s="44"/>
      <c r="P21" s="44"/>
      <c r="Q21" s="44"/>
      <c r="R21" s="44"/>
    </row>
    <row r="22" spans="1:18" ht="15">
      <c r="A22" s="61">
        <v>652</v>
      </c>
      <c r="B22" s="62" t="s">
        <v>91</v>
      </c>
      <c r="C22" s="63"/>
      <c r="D22" s="64"/>
      <c r="E22" s="64"/>
      <c r="F22" s="64"/>
      <c r="G22" s="64"/>
      <c r="H22" s="64"/>
      <c r="I22" s="65"/>
      <c r="J22" s="66"/>
      <c r="K22" s="67"/>
      <c r="L22" s="44"/>
      <c r="M22" s="44"/>
      <c r="N22" s="44"/>
      <c r="O22" s="44"/>
      <c r="P22" s="44"/>
      <c r="Q22" s="44"/>
      <c r="R22" s="44"/>
    </row>
    <row r="23" spans="1:18" ht="15">
      <c r="A23" s="61">
        <v>653</v>
      </c>
      <c r="B23" s="62" t="s">
        <v>92</v>
      </c>
      <c r="C23" s="63"/>
      <c r="D23" s="64"/>
      <c r="E23" s="64"/>
      <c r="F23" s="64"/>
      <c r="G23" s="64"/>
      <c r="H23" s="64"/>
      <c r="I23" s="65"/>
      <c r="J23" s="66"/>
      <c r="K23" s="67"/>
      <c r="L23" s="44"/>
      <c r="M23" s="44"/>
      <c r="N23" s="44"/>
      <c r="O23" s="44"/>
      <c r="P23" s="44"/>
      <c r="Q23" s="44"/>
      <c r="R23" s="44"/>
    </row>
    <row r="24" spans="1:18" ht="15.75">
      <c r="A24" s="74">
        <v>66</v>
      </c>
      <c r="B24" s="75" t="s">
        <v>93</v>
      </c>
      <c r="C24" s="68">
        <f>SUM(C25:C26)</f>
        <v>0</v>
      </c>
      <c r="D24" s="69">
        <f aca="true" t="shared" si="3" ref="D24:J24">SUM(D25:D26)</f>
        <v>0</v>
      </c>
      <c r="E24" s="69">
        <f t="shared" si="3"/>
        <v>0</v>
      </c>
      <c r="F24" s="76">
        <f t="shared" si="3"/>
        <v>0</v>
      </c>
      <c r="G24" s="76">
        <f t="shared" si="3"/>
        <v>0</v>
      </c>
      <c r="H24" s="76">
        <f t="shared" si="3"/>
        <v>0</v>
      </c>
      <c r="I24" s="77">
        <f t="shared" si="3"/>
        <v>0</v>
      </c>
      <c r="J24" s="78">
        <f t="shared" si="3"/>
        <v>0</v>
      </c>
      <c r="K24" s="72"/>
      <c r="L24" s="60"/>
      <c r="M24" s="60"/>
      <c r="N24" s="60"/>
      <c r="O24" s="60"/>
      <c r="P24" s="60"/>
      <c r="Q24" s="60"/>
      <c r="R24" s="60"/>
    </row>
    <row r="25" spans="1:18" ht="15">
      <c r="A25" s="79">
        <v>661</v>
      </c>
      <c r="B25" s="80" t="s">
        <v>94</v>
      </c>
      <c r="C25" s="63"/>
      <c r="D25" s="64"/>
      <c r="E25" s="64"/>
      <c r="F25" s="81"/>
      <c r="G25" s="81"/>
      <c r="H25" s="81"/>
      <c r="I25" s="82"/>
      <c r="J25" s="83"/>
      <c r="K25" s="67"/>
      <c r="L25" s="44"/>
      <c r="M25" s="44"/>
      <c r="N25" s="44"/>
      <c r="O25" s="44"/>
      <c r="P25" s="44"/>
      <c r="Q25" s="44"/>
      <c r="R25" s="44"/>
    </row>
    <row r="26" spans="1:18" ht="15">
      <c r="A26" s="79">
        <v>663</v>
      </c>
      <c r="B26" s="80" t="s">
        <v>95</v>
      </c>
      <c r="C26" s="63"/>
      <c r="D26" s="64"/>
      <c r="E26" s="64"/>
      <c r="F26" s="81"/>
      <c r="G26" s="81"/>
      <c r="H26" s="81"/>
      <c r="I26" s="82"/>
      <c r="J26" s="83"/>
      <c r="K26" s="67"/>
      <c r="L26" s="44"/>
      <c r="M26" s="44"/>
      <c r="N26" s="44"/>
      <c r="O26" s="44"/>
      <c r="P26" s="44"/>
      <c r="Q26" s="44"/>
      <c r="R26" s="44"/>
    </row>
    <row r="27" spans="1:18" ht="15.75">
      <c r="A27" s="74">
        <v>67</v>
      </c>
      <c r="B27" s="75" t="s">
        <v>96</v>
      </c>
      <c r="C27" s="68">
        <f>SUM(C28)</f>
        <v>3650000</v>
      </c>
      <c r="D27" s="69">
        <f aca="true" t="shared" si="4" ref="D27:J27">SUM(D28)</f>
        <v>500180.67</v>
      </c>
      <c r="E27" s="69">
        <f t="shared" si="4"/>
        <v>0</v>
      </c>
      <c r="F27" s="76">
        <f t="shared" si="4"/>
        <v>0</v>
      </c>
      <c r="G27" s="76">
        <f t="shared" si="4"/>
        <v>0</v>
      </c>
      <c r="H27" s="76">
        <f t="shared" si="4"/>
        <v>0</v>
      </c>
      <c r="I27" s="77">
        <f t="shared" si="4"/>
        <v>0</v>
      </c>
      <c r="J27" s="78">
        <f t="shared" si="4"/>
        <v>0</v>
      </c>
      <c r="K27" s="72"/>
      <c r="L27" s="60"/>
      <c r="M27" s="60"/>
      <c r="N27" s="60"/>
      <c r="O27" s="60"/>
      <c r="P27" s="60"/>
      <c r="Q27" s="60"/>
      <c r="R27" s="60"/>
    </row>
    <row r="28" spans="1:18" ht="15">
      <c r="A28" s="79">
        <v>671</v>
      </c>
      <c r="B28" s="80" t="s">
        <v>97</v>
      </c>
      <c r="C28" s="63">
        <v>3650000</v>
      </c>
      <c r="D28" s="64">
        <v>500180.67</v>
      </c>
      <c r="E28" s="64"/>
      <c r="F28" s="81"/>
      <c r="G28" s="81"/>
      <c r="H28" s="81"/>
      <c r="I28" s="82"/>
      <c r="J28" s="83"/>
      <c r="K28" s="67"/>
      <c r="L28" s="44"/>
      <c r="M28" s="44"/>
      <c r="N28" s="44"/>
      <c r="O28" s="44"/>
      <c r="P28" s="44"/>
      <c r="Q28" s="44"/>
      <c r="R28" s="44"/>
    </row>
    <row r="29" spans="1:18" ht="15.75">
      <c r="A29" s="74">
        <v>68</v>
      </c>
      <c r="B29" s="75" t="s">
        <v>98</v>
      </c>
      <c r="C29" s="68">
        <f>SUM(C30)</f>
        <v>0</v>
      </c>
      <c r="D29" s="69">
        <f aca="true" t="shared" si="5" ref="D29:J29">SUM(D30)</f>
        <v>0</v>
      </c>
      <c r="E29" s="69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  <c r="I29" s="77">
        <f t="shared" si="5"/>
        <v>0</v>
      </c>
      <c r="J29" s="78">
        <f t="shared" si="5"/>
        <v>0</v>
      </c>
      <c r="K29" s="72"/>
      <c r="L29" s="60"/>
      <c r="M29" s="60"/>
      <c r="N29" s="60"/>
      <c r="O29" s="60"/>
      <c r="P29" s="60"/>
      <c r="Q29" s="60"/>
      <c r="R29" s="60"/>
    </row>
    <row r="30" spans="1:18" ht="15">
      <c r="A30" s="79">
        <v>683</v>
      </c>
      <c r="B30" s="80" t="s">
        <v>99</v>
      </c>
      <c r="C30" s="63"/>
      <c r="D30" s="64"/>
      <c r="E30" s="64"/>
      <c r="F30" s="81"/>
      <c r="G30" s="81"/>
      <c r="H30" s="81"/>
      <c r="I30" s="82"/>
      <c r="J30" s="83"/>
      <c r="K30" s="67"/>
      <c r="L30" s="44"/>
      <c r="M30" s="44"/>
      <c r="N30" s="44"/>
      <c r="O30" s="44"/>
      <c r="P30" s="44"/>
      <c r="Q30" s="44"/>
      <c r="R30" s="44"/>
    </row>
    <row r="31" spans="1:18" ht="15.75" thickBot="1">
      <c r="A31" s="79">
        <v>72111</v>
      </c>
      <c r="B31" s="80" t="s">
        <v>293</v>
      </c>
      <c r="C31" s="84"/>
      <c r="D31" s="85"/>
      <c r="E31" s="85"/>
      <c r="F31" s="86"/>
      <c r="G31" s="86"/>
      <c r="H31" s="86"/>
      <c r="I31" s="87">
        <v>1600</v>
      </c>
      <c r="J31" s="88"/>
      <c r="K31" s="67"/>
      <c r="L31" s="44"/>
      <c r="M31" s="44"/>
      <c r="N31" s="44"/>
      <c r="O31" s="44"/>
      <c r="P31" s="44"/>
      <c r="Q31" s="44"/>
      <c r="R31" s="44"/>
    </row>
    <row r="32" spans="1:18" ht="16.5" thickBot="1">
      <c r="A32" s="496" t="s">
        <v>100</v>
      </c>
      <c r="B32" s="497"/>
      <c r="C32" s="89">
        <f>SUM(C12,C17,C20,C24,C27,C29)</f>
        <v>3650000</v>
      </c>
      <c r="D32" s="89">
        <f aca="true" t="shared" si="6" ref="D32:J32">SUM(D12,D17,D20,D24,D27,D29)</f>
        <v>500180.67</v>
      </c>
      <c r="E32" s="89">
        <f t="shared" si="6"/>
        <v>0</v>
      </c>
      <c r="F32" s="89">
        <f t="shared" si="6"/>
        <v>0</v>
      </c>
      <c r="G32" s="89">
        <f t="shared" si="6"/>
        <v>0</v>
      </c>
      <c r="H32" s="89">
        <f t="shared" si="6"/>
        <v>0</v>
      </c>
      <c r="I32" s="89">
        <f>SUM(I12,I17,I20,I24,I27,I29,I31)</f>
        <v>1600</v>
      </c>
      <c r="J32" s="89">
        <f t="shared" si="6"/>
        <v>0</v>
      </c>
      <c r="K32" s="90"/>
      <c r="L32" s="44"/>
      <c r="M32" s="44"/>
      <c r="N32" s="44"/>
      <c r="O32" s="44"/>
      <c r="P32" s="44"/>
      <c r="Q32" s="44"/>
      <c r="R32" s="44"/>
    </row>
    <row r="33" spans="1:18" ht="16.5" thickBot="1">
      <c r="A33" s="496" t="s">
        <v>279</v>
      </c>
      <c r="B33" s="497"/>
      <c r="C33" s="502">
        <f>SUM(C32:J32)</f>
        <v>4151780.67</v>
      </c>
      <c r="D33" s="503"/>
      <c r="E33" s="503"/>
      <c r="F33" s="503"/>
      <c r="G33" s="503"/>
      <c r="H33" s="503"/>
      <c r="I33" s="503"/>
      <c r="J33" s="504"/>
      <c r="K33" s="44"/>
      <c r="L33" s="44"/>
      <c r="M33" s="44"/>
      <c r="N33" s="44"/>
      <c r="O33" s="44"/>
      <c r="P33" s="44"/>
      <c r="Q33" s="44"/>
      <c r="R33" s="44"/>
    </row>
    <row r="34" spans="1:18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.75">
      <c r="A35" s="543" t="s">
        <v>278</v>
      </c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</row>
    <row r="36" spans="1:18" ht="17.25" customHeight="1">
      <c r="A36" s="544"/>
      <c r="B36" s="544"/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</row>
    <row r="37" spans="1:18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8.75" thickBot="1">
      <c r="A38" s="39" t="s">
        <v>68</v>
      </c>
      <c r="B38" s="533" t="str">
        <f>+B2</f>
        <v>OŠ KNEZA BRANIMIRA MUĆ</v>
      </c>
      <c r="C38" s="533"/>
      <c r="D38" s="533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  <c r="N39" s="43"/>
      <c r="O39" s="43"/>
      <c r="P39" s="43" t="s">
        <v>101</v>
      </c>
      <c r="Q39" s="42"/>
      <c r="R39" s="42"/>
    </row>
    <row r="40" spans="1:18" ht="20.25">
      <c r="A40" s="475" t="s">
        <v>269</v>
      </c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</row>
    <row r="41" spans="1:18" ht="15.75">
      <c r="A41" s="476"/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</row>
    <row r="42" spans="1:18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5"/>
      <c r="R42" s="42"/>
    </row>
    <row r="43" spans="1:18" ht="16.5" customHeight="1" thickBot="1">
      <c r="A43" s="517" t="s">
        <v>102</v>
      </c>
      <c r="B43" s="518"/>
      <c r="C43" s="482" t="s">
        <v>153</v>
      </c>
      <c r="D43" s="483"/>
      <c r="E43" s="483"/>
      <c r="F43" s="483"/>
      <c r="G43" s="483"/>
      <c r="H43" s="483"/>
      <c r="I43" s="483"/>
      <c r="J43" s="484"/>
      <c r="K43" s="482" t="s">
        <v>270</v>
      </c>
      <c r="L43" s="483"/>
      <c r="M43" s="483"/>
      <c r="N43" s="483"/>
      <c r="O43" s="483"/>
      <c r="P43" s="483"/>
      <c r="Q43" s="483"/>
      <c r="R43" s="484"/>
    </row>
    <row r="44" spans="1:18" ht="26.25" customHeight="1">
      <c r="A44" s="519"/>
      <c r="B44" s="520"/>
      <c r="C44" s="448" t="s">
        <v>72</v>
      </c>
      <c r="D44" s="449"/>
      <c r="E44" s="449"/>
      <c r="F44" s="452" t="s">
        <v>73</v>
      </c>
      <c r="G44" s="452" t="s">
        <v>74</v>
      </c>
      <c r="H44" s="478" t="s">
        <v>75</v>
      </c>
      <c r="I44" s="480" t="s">
        <v>76</v>
      </c>
      <c r="J44" s="450" t="s">
        <v>77</v>
      </c>
      <c r="K44" s="448" t="s">
        <v>72</v>
      </c>
      <c r="L44" s="449"/>
      <c r="M44" s="449"/>
      <c r="N44" s="452" t="s">
        <v>73</v>
      </c>
      <c r="O44" s="452" t="s">
        <v>74</v>
      </c>
      <c r="P44" s="478" t="s">
        <v>75</v>
      </c>
      <c r="Q44" s="480" t="s">
        <v>76</v>
      </c>
      <c r="R44" s="450" t="s">
        <v>77</v>
      </c>
    </row>
    <row r="45" spans="1:18" ht="67.5" customHeight="1" thickBot="1">
      <c r="A45" s="521"/>
      <c r="B45" s="522"/>
      <c r="C45" s="47" t="s">
        <v>78</v>
      </c>
      <c r="D45" s="48" t="s">
        <v>79</v>
      </c>
      <c r="E45" s="49" t="s">
        <v>80</v>
      </c>
      <c r="F45" s="453"/>
      <c r="G45" s="453"/>
      <c r="H45" s="479"/>
      <c r="I45" s="481"/>
      <c r="J45" s="451"/>
      <c r="K45" s="47" t="s">
        <v>78</v>
      </c>
      <c r="L45" s="48" t="s">
        <v>79</v>
      </c>
      <c r="M45" s="49" t="s">
        <v>80</v>
      </c>
      <c r="N45" s="453"/>
      <c r="O45" s="453"/>
      <c r="P45" s="479"/>
      <c r="Q45" s="481"/>
      <c r="R45" s="451"/>
    </row>
    <row r="46" spans="1:18" ht="14.25">
      <c r="A46" s="61">
        <v>63</v>
      </c>
      <c r="B46" s="62" t="s">
        <v>81</v>
      </c>
      <c r="C46" s="91"/>
      <c r="D46" s="92"/>
      <c r="E46" s="92"/>
      <c r="F46" s="92"/>
      <c r="G46" s="92"/>
      <c r="H46" s="93"/>
      <c r="I46" s="93"/>
      <c r="J46" s="94"/>
      <c r="K46" s="91"/>
      <c r="L46" s="92"/>
      <c r="M46" s="92"/>
      <c r="N46" s="92"/>
      <c r="O46" s="92"/>
      <c r="P46" s="93"/>
      <c r="Q46" s="93"/>
      <c r="R46" s="94"/>
    </row>
    <row r="47" spans="1:18" ht="14.25">
      <c r="A47" s="61">
        <v>64</v>
      </c>
      <c r="B47" s="62" t="s">
        <v>86</v>
      </c>
      <c r="C47" s="95"/>
      <c r="D47" s="96"/>
      <c r="E47" s="96"/>
      <c r="F47" s="96"/>
      <c r="G47" s="96"/>
      <c r="H47" s="97"/>
      <c r="I47" s="97"/>
      <c r="J47" s="98"/>
      <c r="K47" s="95"/>
      <c r="L47" s="96"/>
      <c r="M47" s="96"/>
      <c r="N47" s="96"/>
      <c r="O47" s="96"/>
      <c r="P47" s="97"/>
      <c r="Q47" s="97"/>
      <c r="R47" s="98"/>
    </row>
    <row r="48" spans="1:18" ht="14.25">
      <c r="A48" s="61">
        <v>65</v>
      </c>
      <c r="B48" s="62" t="s">
        <v>103</v>
      </c>
      <c r="C48" s="95"/>
      <c r="D48" s="96"/>
      <c r="E48" s="96"/>
      <c r="F48" s="96"/>
      <c r="G48" s="96"/>
      <c r="H48" s="97"/>
      <c r="I48" s="97"/>
      <c r="J48" s="98"/>
      <c r="K48" s="95"/>
      <c r="L48" s="96"/>
      <c r="M48" s="96"/>
      <c r="N48" s="96"/>
      <c r="O48" s="96"/>
      <c r="P48" s="97"/>
      <c r="Q48" s="97"/>
      <c r="R48" s="98"/>
    </row>
    <row r="49" spans="1:18" ht="14.25">
      <c r="A49" s="79">
        <v>66</v>
      </c>
      <c r="B49" s="62" t="s">
        <v>104</v>
      </c>
      <c r="C49" s="95"/>
      <c r="D49" s="96"/>
      <c r="E49" s="96"/>
      <c r="F49" s="96"/>
      <c r="G49" s="96"/>
      <c r="H49" s="97"/>
      <c r="I49" s="97"/>
      <c r="J49" s="98"/>
      <c r="K49" s="95"/>
      <c r="L49" s="96"/>
      <c r="M49" s="96"/>
      <c r="N49" s="96"/>
      <c r="O49" s="96"/>
      <c r="P49" s="97"/>
      <c r="Q49" s="97"/>
      <c r="R49" s="98"/>
    </row>
    <row r="50" spans="1:18" ht="14.25">
      <c r="A50" s="79">
        <v>67</v>
      </c>
      <c r="B50" s="62" t="s">
        <v>105</v>
      </c>
      <c r="C50" s="95">
        <v>3650000</v>
      </c>
      <c r="D50" s="96">
        <v>490181</v>
      </c>
      <c r="E50" s="96"/>
      <c r="F50" s="96"/>
      <c r="G50" s="96"/>
      <c r="H50" s="97"/>
      <c r="I50" s="97"/>
      <c r="J50" s="98"/>
      <c r="K50" s="95">
        <v>3650000</v>
      </c>
      <c r="L50" s="96">
        <v>490181</v>
      </c>
      <c r="M50" s="96"/>
      <c r="N50" s="96"/>
      <c r="O50" s="96"/>
      <c r="P50" s="97"/>
      <c r="Q50" s="97"/>
      <c r="R50" s="98"/>
    </row>
    <row r="51" spans="1:18" ht="14.25">
      <c r="A51" s="79">
        <v>68</v>
      </c>
      <c r="B51" s="80" t="s">
        <v>98</v>
      </c>
      <c r="C51" s="95"/>
      <c r="D51" s="96"/>
      <c r="E51" s="96"/>
      <c r="F51" s="96"/>
      <c r="G51" s="96"/>
      <c r="H51" s="97"/>
      <c r="I51" s="97"/>
      <c r="J51" s="98"/>
      <c r="K51" s="95"/>
      <c r="L51" s="96"/>
      <c r="M51" s="96"/>
      <c r="N51" s="96"/>
      <c r="O51" s="96"/>
      <c r="P51" s="97"/>
      <c r="Q51" s="97"/>
      <c r="R51" s="98"/>
    </row>
    <row r="52" spans="1:18" ht="14.25">
      <c r="A52" s="79"/>
      <c r="B52" s="80"/>
      <c r="C52" s="95"/>
      <c r="D52" s="96"/>
      <c r="E52" s="96"/>
      <c r="F52" s="96"/>
      <c r="G52" s="96"/>
      <c r="H52" s="97"/>
      <c r="I52" s="97"/>
      <c r="J52" s="98"/>
      <c r="K52" s="95"/>
      <c r="L52" s="96"/>
      <c r="M52" s="96"/>
      <c r="N52" s="96"/>
      <c r="O52" s="96"/>
      <c r="P52" s="97"/>
      <c r="Q52" s="97"/>
      <c r="R52" s="98"/>
    </row>
    <row r="53" spans="1:18" ht="15" thickBot="1">
      <c r="A53" s="99"/>
      <c r="B53" s="80"/>
      <c r="C53" s="100"/>
      <c r="D53" s="101"/>
      <c r="E53" s="101"/>
      <c r="F53" s="101"/>
      <c r="G53" s="101"/>
      <c r="H53" s="102"/>
      <c r="I53" s="102"/>
      <c r="J53" s="103"/>
      <c r="K53" s="100"/>
      <c r="L53" s="101"/>
      <c r="M53" s="101"/>
      <c r="N53" s="101"/>
      <c r="O53" s="101"/>
      <c r="P53" s="102"/>
      <c r="Q53" s="102"/>
      <c r="R53" s="103"/>
    </row>
    <row r="54" spans="1:18" ht="15.75" thickBot="1">
      <c r="A54" s="104" t="s">
        <v>100</v>
      </c>
      <c r="B54" s="104"/>
      <c r="C54" s="105">
        <f>SUM(C46:C53)</f>
        <v>3650000</v>
      </c>
      <c r="D54" s="105">
        <f aca="true" t="shared" si="7" ref="D54:R54">SUM(D46:D53)</f>
        <v>490181</v>
      </c>
      <c r="E54" s="105">
        <f t="shared" si="7"/>
        <v>0</v>
      </c>
      <c r="F54" s="105">
        <f t="shared" si="7"/>
        <v>0</v>
      </c>
      <c r="G54" s="105">
        <f t="shared" si="7"/>
        <v>0</v>
      </c>
      <c r="H54" s="105">
        <f t="shared" si="7"/>
        <v>0</v>
      </c>
      <c r="I54" s="105">
        <f t="shared" si="7"/>
        <v>0</v>
      </c>
      <c r="J54" s="105">
        <f t="shared" si="7"/>
        <v>0</v>
      </c>
      <c r="K54" s="105">
        <f t="shared" si="7"/>
        <v>3650000</v>
      </c>
      <c r="L54" s="105">
        <f t="shared" si="7"/>
        <v>490181</v>
      </c>
      <c r="M54" s="105">
        <f t="shared" si="7"/>
        <v>0</v>
      </c>
      <c r="N54" s="105">
        <f t="shared" si="7"/>
        <v>0</v>
      </c>
      <c r="O54" s="105">
        <f t="shared" si="7"/>
        <v>0</v>
      </c>
      <c r="P54" s="105">
        <f t="shared" si="7"/>
        <v>0</v>
      </c>
      <c r="Q54" s="105">
        <f t="shared" si="7"/>
        <v>0</v>
      </c>
      <c r="R54" s="105">
        <f t="shared" si="7"/>
        <v>0</v>
      </c>
    </row>
    <row r="55" spans="1:18" ht="15.75" thickBot="1">
      <c r="A55" s="104" t="s">
        <v>280</v>
      </c>
      <c r="B55" s="106"/>
      <c r="C55" s="445">
        <f>SUM(C54:J54)</f>
        <v>4140181</v>
      </c>
      <c r="D55" s="446"/>
      <c r="E55" s="446"/>
      <c r="F55" s="446"/>
      <c r="G55" s="446"/>
      <c r="H55" s="446"/>
      <c r="I55" s="446"/>
      <c r="J55" s="447"/>
      <c r="K55" s="445">
        <f>SUM(K54:R54)</f>
        <v>4140181</v>
      </c>
      <c r="L55" s="446"/>
      <c r="M55" s="446"/>
      <c r="N55" s="446"/>
      <c r="O55" s="446"/>
      <c r="P55" s="446"/>
      <c r="Q55" s="446"/>
      <c r="R55" s="447"/>
    </row>
    <row r="56" spans="1:18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15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107"/>
      <c r="N57" s="107"/>
      <c r="O57" s="107" t="s">
        <v>106</v>
      </c>
      <c r="P57" s="107"/>
      <c r="Q57" s="44"/>
      <c r="R57" s="44"/>
    </row>
    <row r="58" spans="1:16" ht="24.75" customHeight="1">
      <c r="A58" s="494" t="s">
        <v>107</v>
      </c>
      <c r="B58" s="495"/>
      <c r="C58" s="495"/>
      <c r="D58" s="495"/>
      <c r="E58" s="495"/>
      <c r="F58" s="495"/>
      <c r="G58" s="495"/>
      <c r="H58" s="495"/>
      <c r="I58" s="495"/>
      <c r="J58" s="495"/>
      <c r="K58" s="495"/>
      <c r="L58" s="495"/>
      <c r="M58" s="107"/>
      <c r="N58" s="107"/>
      <c r="O58" s="107"/>
      <c r="P58" s="107"/>
    </row>
    <row r="59" spans="1:18" ht="20.2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</row>
    <row r="60" spans="1:18" ht="18.75" thickBot="1">
      <c r="A60" s="39" t="s">
        <v>68</v>
      </c>
      <c r="B60" s="533" t="str">
        <f>+B2</f>
        <v>OŠ KNEZA BRANIMIRA MUĆ</v>
      </c>
      <c r="C60" s="533"/>
      <c r="D60" s="533"/>
      <c r="E60" s="40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2" ht="15" customHeight="1">
      <c r="A61" s="111"/>
      <c r="B61" s="112"/>
    </row>
    <row r="62" spans="1:2" ht="16.5" customHeight="1">
      <c r="A62" s="114"/>
      <c r="B62" s="108"/>
    </row>
    <row r="63" spans="1:6" ht="38.25" customHeight="1" thickBot="1">
      <c r="A63" s="510" t="s">
        <v>108</v>
      </c>
      <c r="B63" s="511"/>
      <c r="C63" s="512"/>
      <c r="D63" s="115" t="s">
        <v>271</v>
      </c>
      <c r="E63" s="115" t="s">
        <v>154</v>
      </c>
      <c r="F63" s="116" t="s">
        <v>272</v>
      </c>
    </row>
    <row r="64" spans="1:6" ht="8.25" customHeight="1" thickTop="1">
      <c r="A64" s="117"/>
      <c r="B64" s="118"/>
      <c r="C64" s="119"/>
      <c r="D64" s="120"/>
      <c r="E64" s="120"/>
      <c r="F64" s="121"/>
    </row>
    <row r="65" spans="1:6" ht="15">
      <c r="A65" s="523" t="s">
        <v>72</v>
      </c>
      <c r="B65" s="524"/>
      <c r="C65" s="525"/>
      <c r="D65" s="228">
        <f>SUM(D66:D68)</f>
        <v>4140181</v>
      </c>
      <c r="E65" s="228">
        <f>SUM(E66:E68)</f>
        <v>4140181</v>
      </c>
      <c r="F65" s="228">
        <f>SUM(F66:F68)</f>
        <v>4140181</v>
      </c>
    </row>
    <row r="66" spans="1:6" ht="15">
      <c r="A66" s="122"/>
      <c r="B66" s="125" t="s">
        <v>109</v>
      </c>
      <c r="C66" s="123"/>
      <c r="D66" s="124">
        <f>SUM(D87)</f>
        <v>3650000</v>
      </c>
      <c r="E66" s="124">
        <f>SUM(L87)</f>
        <v>3650000</v>
      </c>
      <c r="F66" s="124">
        <f>SUM(O87)</f>
        <v>3650000</v>
      </c>
    </row>
    <row r="67" spans="1:6" ht="15">
      <c r="A67" s="122"/>
      <c r="B67" s="125" t="s">
        <v>110</v>
      </c>
      <c r="C67" s="123"/>
      <c r="D67" s="124">
        <f>SUM(E98,E103,E117)</f>
        <v>490181</v>
      </c>
      <c r="E67" s="124">
        <f>SUM(M98,M103,M117)</f>
        <v>490181</v>
      </c>
      <c r="F67" s="124">
        <f>SUM(P98,P103,P117)</f>
        <v>490181</v>
      </c>
    </row>
    <row r="68" spans="1:6" ht="15">
      <c r="A68" s="122"/>
      <c r="B68" s="125" t="s">
        <v>111</v>
      </c>
      <c r="C68" s="123"/>
      <c r="D68" s="124">
        <f>SUM(F126,F145,F150,F155,F160,F165,F175)</f>
        <v>0</v>
      </c>
      <c r="E68" s="124">
        <f>SUM(G126,G145,G150,G155,G160,G165,G175)</f>
        <v>0</v>
      </c>
      <c r="F68" s="124">
        <f>SUM(Q126,Q145,Q150,Q155,Q160,Q165,Q175)</f>
        <v>0</v>
      </c>
    </row>
    <row r="69" spans="1:6" ht="32.25" customHeight="1">
      <c r="A69" s="526" t="s">
        <v>112</v>
      </c>
      <c r="B69" s="527"/>
      <c r="C69" s="528"/>
      <c r="D69" s="228">
        <f>SUM(G126,G145,G150,G155,G160,G165,G175)</f>
        <v>0</v>
      </c>
      <c r="E69" s="328"/>
      <c r="F69" s="329"/>
    </row>
    <row r="70" spans="1:6" ht="15">
      <c r="A70" s="523" t="s">
        <v>74</v>
      </c>
      <c r="B70" s="524"/>
      <c r="C70" s="525"/>
      <c r="D70" s="228">
        <f>SUM(H126,H145,H150,H155,H160,H165,H175)</f>
        <v>0</v>
      </c>
      <c r="E70" s="330"/>
      <c r="F70" s="331"/>
    </row>
    <row r="71" spans="1:6" ht="15">
      <c r="A71" s="523" t="s">
        <v>75</v>
      </c>
      <c r="B71" s="524"/>
      <c r="C71" s="525"/>
      <c r="D71" s="228">
        <f>SUM(I126,I145,I150,I155,I160,I165,I175)</f>
        <v>10000</v>
      </c>
      <c r="E71" s="330"/>
      <c r="F71" s="331"/>
    </row>
    <row r="72" spans="1:6" ht="31.5" customHeight="1">
      <c r="A72" s="526" t="s">
        <v>113</v>
      </c>
      <c r="B72" s="527"/>
      <c r="C72" s="528"/>
      <c r="D72" s="228">
        <f>SUM(J126,J145,J150,J155,J160,J165,J175)</f>
        <v>1600</v>
      </c>
      <c r="E72" s="330"/>
      <c r="F72" s="331"/>
    </row>
    <row r="73" spans="1:6" ht="15">
      <c r="A73" s="523" t="s">
        <v>77</v>
      </c>
      <c r="B73" s="524"/>
      <c r="C73" s="525"/>
      <c r="D73" s="228">
        <f>SUM(K126,K145,K150,K155,K160,K165,K175)</f>
        <v>0</v>
      </c>
      <c r="E73" s="330"/>
      <c r="F73" s="331"/>
    </row>
    <row r="74" spans="1:6" ht="6.75" customHeight="1">
      <c r="A74" s="126"/>
      <c r="B74" s="127"/>
      <c r="C74" s="128"/>
      <c r="D74" s="129"/>
      <c r="E74" s="332"/>
      <c r="F74" s="333"/>
    </row>
    <row r="75" spans="1:6" ht="15">
      <c r="A75" s="529" t="s">
        <v>114</v>
      </c>
      <c r="B75" s="530"/>
      <c r="C75" s="531"/>
      <c r="D75" s="130">
        <f>SUM(D65,D69:D73)</f>
        <v>4151781</v>
      </c>
      <c r="E75" s="130">
        <f>SUM(E65,E69:E73)</f>
        <v>4140181</v>
      </c>
      <c r="F75" s="130">
        <f>SUM(F65,F69:F73)</f>
        <v>4140181</v>
      </c>
    </row>
    <row r="76" spans="1:18" ht="15">
      <c r="A76" s="131"/>
      <c r="B76" s="131"/>
      <c r="C76" s="131"/>
      <c r="D76" s="131"/>
      <c r="E76" s="132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3" t="s">
        <v>70</v>
      </c>
      <c r="R76" s="134"/>
    </row>
    <row r="77" spans="1:18" ht="8.25" customHeight="1" thickBot="1">
      <c r="A77" s="134"/>
      <c r="B77" s="134"/>
      <c r="C77" s="134"/>
      <c r="D77" s="134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</row>
    <row r="78" spans="1:18" ht="15" customHeight="1">
      <c r="A78" s="507" t="s">
        <v>115</v>
      </c>
      <c r="B78" s="459" t="s">
        <v>116</v>
      </c>
      <c r="C78" s="488" t="s">
        <v>273</v>
      </c>
      <c r="D78" s="471" t="s">
        <v>72</v>
      </c>
      <c r="E78" s="471"/>
      <c r="F78" s="472"/>
      <c r="G78" s="485" t="s">
        <v>73</v>
      </c>
      <c r="H78" s="485" t="s">
        <v>74</v>
      </c>
      <c r="I78" s="485" t="s">
        <v>75</v>
      </c>
      <c r="J78" s="491" t="s">
        <v>117</v>
      </c>
      <c r="K78" s="454" t="s">
        <v>77</v>
      </c>
      <c r="L78" s="465" t="s">
        <v>157</v>
      </c>
      <c r="M78" s="466"/>
      <c r="N78" s="467"/>
      <c r="O78" s="465" t="s">
        <v>274</v>
      </c>
      <c r="P78" s="466"/>
      <c r="Q78" s="467"/>
      <c r="R78" s="136"/>
    </row>
    <row r="79" spans="1:18" ht="15">
      <c r="A79" s="508"/>
      <c r="B79" s="460"/>
      <c r="C79" s="489"/>
      <c r="D79" s="473"/>
      <c r="E79" s="473"/>
      <c r="F79" s="474"/>
      <c r="G79" s="486"/>
      <c r="H79" s="486"/>
      <c r="I79" s="486"/>
      <c r="J79" s="492"/>
      <c r="K79" s="455"/>
      <c r="L79" s="468" t="s">
        <v>72</v>
      </c>
      <c r="M79" s="469"/>
      <c r="N79" s="470"/>
      <c r="O79" s="468" t="s">
        <v>72</v>
      </c>
      <c r="P79" s="469"/>
      <c r="Q79" s="470"/>
      <c r="R79" s="136"/>
    </row>
    <row r="80" spans="1:18" ht="64.5" thickBot="1">
      <c r="A80" s="509"/>
      <c r="B80" s="461"/>
      <c r="C80" s="490"/>
      <c r="D80" s="137" t="s">
        <v>78</v>
      </c>
      <c r="E80" s="138" t="s">
        <v>79</v>
      </c>
      <c r="F80" s="139" t="s">
        <v>80</v>
      </c>
      <c r="G80" s="487"/>
      <c r="H80" s="487"/>
      <c r="I80" s="487"/>
      <c r="J80" s="493"/>
      <c r="K80" s="456"/>
      <c r="L80" s="140" t="s">
        <v>78</v>
      </c>
      <c r="M80" s="138" t="s">
        <v>79</v>
      </c>
      <c r="N80" s="139" t="s">
        <v>80</v>
      </c>
      <c r="O80" s="140" t="s">
        <v>78</v>
      </c>
      <c r="P80" s="138" t="s">
        <v>79</v>
      </c>
      <c r="Q80" s="141" t="s">
        <v>80</v>
      </c>
      <c r="R80" s="136"/>
    </row>
    <row r="81" spans="1:18" ht="21" customHeight="1" thickTop="1">
      <c r="A81" s="142">
        <v>31</v>
      </c>
      <c r="B81" s="143" t="s">
        <v>118</v>
      </c>
      <c r="C81" s="144">
        <f>SUM(C82,C83,C84)</f>
        <v>3380000</v>
      </c>
      <c r="D81" s="145">
        <f>SUM(D82:D84)</f>
        <v>3380000</v>
      </c>
      <c r="E81" s="275"/>
      <c r="F81" s="276"/>
      <c r="G81" s="233">
        <f>SUM(G82:G84)</f>
        <v>0</v>
      </c>
      <c r="H81" s="235">
        <f>SUM(H82:H84)</f>
        <v>0</v>
      </c>
      <c r="I81" s="233">
        <f>SUM(I82:I84)</f>
        <v>0</v>
      </c>
      <c r="J81" s="235">
        <f>SUM(J82:J84)</f>
        <v>0</v>
      </c>
      <c r="K81" s="234">
        <f>SUM(K82:K84)</f>
        <v>0</v>
      </c>
      <c r="L81" s="146">
        <v>3380000</v>
      </c>
      <c r="M81" s="275"/>
      <c r="N81" s="281"/>
      <c r="O81" s="146">
        <v>3380000</v>
      </c>
      <c r="P81" s="275"/>
      <c r="Q81" s="281"/>
      <c r="R81" s="109"/>
    </row>
    <row r="82" spans="1:18" ht="14.25" customHeight="1">
      <c r="A82" s="147">
        <v>311</v>
      </c>
      <c r="B82" s="148" t="s">
        <v>119</v>
      </c>
      <c r="C82" s="149">
        <v>2840000</v>
      </c>
      <c r="D82" s="150">
        <v>2840000</v>
      </c>
      <c r="E82" s="277"/>
      <c r="F82" s="278"/>
      <c r="G82" s="231"/>
      <c r="H82" s="236"/>
      <c r="I82" s="231"/>
      <c r="J82" s="236"/>
      <c r="K82" s="232"/>
      <c r="L82" s="462"/>
      <c r="M82" s="277"/>
      <c r="N82" s="282"/>
      <c r="O82" s="462"/>
      <c r="P82" s="277"/>
      <c r="Q82" s="282"/>
      <c r="R82" s="152"/>
    </row>
    <row r="83" spans="1:18" ht="14.25" customHeight="1">
      <c r="A83" s="147">
        <v>312</v>
      </c>
      <c r="B83" s="148" t="s">
        <v>120</v>
      </c>
      <c r="C83" s="149">
        <v>100000</v>
      </c>
      <c r="D83" s="153">
        <v>100000</v>
      </c>
      <c r="E83" s="277"/>
      <c r="F83" s="278"/>
      <c r="G83" s="231"/>
      <c r="H83" s="236"/>
      <c r="I83" s="231"/>
      <c r="J83" s="236"/>
      <c r="K83" s="232"/>
      <c r="L83" s="463"/>
      <c r="M83" s="277"/>
      <c r="N83" s="282"/>
      <c r="O83" s="463"/>
      <c r="P83" s="277"/>
      <c r="Q83" s="282"/>
      <c r="R83" s="152"/>
    </row>
    <row r="84" spans="1:18" ht="14.25" customHeight="1">
      <c r="A84" s="147">
        <v>313</v>
      </c>
      <c r="B84" s="148" t="s">
        <v>121</v>
      </c>
      <c r="C84" s="149">
        <v>440000</v>
      </c>
      <c r="D84" s="153">
        <v>440000</v>
      </c>
      <c r="E84" s="277"/>
      <c r="F84" s="278"/>
      <c r="G84" s="231"/>
      <c r="H84" s="236"/>
      <c r="I84" s="231"/>
      <c r="J84" s="236"/>
      <c r="K84" s="232"/>
      <c r="L84" s="464"/>
      <c r="M84" s="277"/>
      <c r="N84" s="282"/>
      <c r="O84" s="464"/>
      <c r="P84" s="277"/>
      <c r="Q84" s="282"/>
      <c r="R84" s="152"/>
    </row>
    <row r="85" spans="1:18" ht="21" customHeight="1">
      <c r="A85" s="154">
        <v>32</v>
      </c>
      <c r="B85" s="155" t="s">
        <v>122</v>
      </c>
      <c r="C85" s="156">
        <f>SUM(C86)</f>
        <v>270000</v>
      </c>
      <c r="D85" s="157">
        <f>SUM(D86)</f>
        <v>270000</v>
      </c>
      <c r="E85" s="277"/>
      <c r="F85" s="278"/>
      <c r="G85" s="229">
        <f>SUM(G86)</f>
        <v>0</v>
      </c>
      <c r="H85" s="237">
        <f>SUM(H86)</f>
        <v>0</v>
      </c>
      <c r="I85" s="229">
        <f>SUM(I86)</f>
        <v>0</v>
      </c>
      <c r="J85" s="237">
        <f>SUM(J86)</f>
        <v>0</v>
      </c>
      <c r="K85" s="230">
        <f>SUM(K86)</f>
        <v>0</v>
      </c>
      <c r="L85" s="158">
        <v>270000</v>
      </c>
      <c r="M85" s="277"/>
      <c r="N85" s="282"/>
      <c r="O85" s="158">
        <v>270000</v>
      </c>
      <c r="P85" s="277"/>
      <c r="Q85" s="282"/>
      <c r="R85" s="159"/>
    </row>
    <row r="86" spans="1:18" ht="14.25" customHeight="1">
      <c r="A86" s="160">
        <v>321</v>
      </c>
      <c r="B86" s="161" t="s">
        <v>123</v>
      </c>
      <c r="C86" s="162">
        <v>270000</v>
      </c>
      <c r="D86" s="153">
        <v>270000</v>
      </c>
      <c r="E86" s="277"/>
      <c r="F86" s="278"/>
      <c r="G86" s="231"/>
      <c r="H86" s="238"/>
      <c r="I86" s="231"/>
      <c r="J86" s="238"/>
      <c r="K86" s="232"/>
      <c r="L86" s="151"/>
      <c r="M86" s="277"/>
      <c r="N86" s="282"/>
      <c r="O86" s="151"/>
      <c r="P86" s="277"/>
      <c r="Q86" s="282"/>
      <c r="R86" s="152"/>
    </row>
    <row r="87" spans="1:18" ht="25.5" customHeight="1">
      <c r="A87" s="515" t="s">
        <v>124</v>
      </c>
      <c r="B87" s="516"/>
      <c r="C87" s="163">
        <f>SUM(C81,C85)</f>
        <v>3650000</v>
      </c>
      <c r="D87" s="164">
        <f>SUM(D81,D85)</f>
        <v>3650000</v>
      </c>
      <c r="E87" s="279"/>
      <c r="F87" s="280"/>
      <c r="G87" s="165">
        <f aca="true" t="shared" si="8" ref="G87:L87">SUM(G81,G85)</f>
        <v>0</v>
      </c>
      <c r="H87" s="165">
        <f t="shared" si="8"/>
        <v>0</v>
      </c>
      <c r="I87" s="165">
        <f t="shared" si="8"/>
        <v>0</v>
      </c>
      <c r="J87" s="165">
        <f t="shared" si="8"/>
        <v>0</v>
      </c>
      <c r="K87" s="166">
        <f t="shared" si="8"/>
        <v>0</v>
      </c>
      <c r="L87" s="167">
        <f t="shared" si="8"/>
        <v>3650000</v>
      </c>
      <c r="M87" s="279"/>
      <c r="N87" s="283"/>
      <c r="O87" s="167">
        <f>SUM(O81,O85)</f>
        <v>3650000</v>
      </c>
      <c r="P87" s="279"/>
      <c r="Q87" s="283"/>
      <c r="R87" s="109"/>
    </row>
    <row r="88" spans="1:18" ht="15">
      <c r="A88" s="441" t="s">
        <v>125</v>
      </c>
      <c r="B88" s="442"/>
      <c r="C88" s="168" t="s">
        <v>44</v>
      </c>
      <c r="D88" s="443" t="s">
        <v>16</v>
      </c>
      <c r="E88" s="443"/>
      <c r="F88" s="443"/>
      <c r="G88" s="443"/>
      <c r="H88" s="443"/>
      <c r="I88" s="443"/>
      <c r="J88" s="443"/>
      <c r="K88" s="443"/>
      <c r="L88" s="443"/>
      <c r="M88" s="443"/>
      <c r="N88" s="443"/>
      <c r="O88" s="443"/>
      <c r="P88" s="443"/>
      <c r="Q88" s="444"/>
      <c r="R88" s="109"/>
    </row>
    <row r="89" spans="1:18" ht="15">
      <c r="A89" s="441" t="s">
        <v>126</v>
      </c>
      <c r="B89" s="442"/>
      <c r="C89" s="169" t="s">
        <v>127</v>
      </c>
      <c r="D89" s="534" t="s">
        <v>17</v>
      </c>
      <c r="E89" s="443"/>
      <c r="F89" s="443"/>
      <c r="G89" s="443"/>
      <c r="H89" s="443"/>
      <c r="I89" s="443"/>
      <c r="J89" s="443"/>
      <c r="K89" s="443"/>
      <c r="L89" s="443"/>
      <c r="M89" s="457"/>
      <c r="N89" s="443"/>
      <c r="O89" s="443"/>
      <c r="P89" s="457"/>
      <c r="Q89" s="444"/>
      <c r="R89" s="109"/>
    </row>
    <row r="90" spans="1:18" ht="21" customHeight="1">
      <c r="A90" s="170">
        <v>32</v>
      </c>
      <c r="B90" s="171" t="s">
        <v>122</v>
      </c>
      <c r="C90" s="172">
        <f>SUM(C91:C95)</f>
        <v>487180.67</v>
      </c>
      <c r="D90" s="289"/>
      <c r="E90" s="173">
        <f>SUM(E91:E95)</f>
        <v>487181</v>
      </c>
      <c r="F90" s="284"/>
      <c r="G90" s="285"/>
      <c r="H90" s="285"/>
      <c r="I90" s="285"/>
      <c r="J90" s="285"/>
      <c r="K90" s="286"/>
      <c r="L90" s="301"/>
      <c r="M90" s="174">
        <v>487181</v>
      </c>
      <c r="N90" s="298"/>
      <c r="O90" s="295"/>
      <c r="P90" s="175">
        <v>487181</v>
      </c>
      <c r="Q90" s="286"/>
      <c r="R90" s="109"/>
    </row>
    <row r="91" spans="1:18" ht="14.25" customHeight="1">
      <c r="A91" s="147">
        <v>321</v>
      </c>
      <c r="B91" s="148" t="s">
        <v>123</v>
      </c>
      <c r="C91" s="149">
        <v>20814</v>
      </c>
      <c r="D91" s="290"/>
      <c r="E91" s="176">
        <v>20814</v>
      </c>
      <c r="F91" s="277"/>
      <c r="G91" s="287"/>
      <c r="H91" s="287"/>
      <c r="I91" s="287"/>
      <c r="J91" s="287"/>
      <c r="K91" s="282"/>
      <c r="L91" s="302"/>
      <c r="M91" s="292"/>
      <c r="N91" s="299"/>
      <c r="O91" s="296"/>
      <c r="P91" s="292"/>
      <c r="Q91" s="282"/>
      <c r="R91" s="152"/>
    </row>
    <row r="92" spans="1:18" ht="14.25" customHeight="1">
      <c r="A92" s="147">
        <v>322</v>
      </c>
      <c r="B92" s="148" t="s">
        <v>128</v>
      </c>
      <c r="C92" s="149">
        <v>135100</v>
      </c>
      <c r="D92" s="290"/>
      <c r="E92" s="176">
        <v>135100</v>
      </c>
      <c r="F92" s="277"/>
      <c r="G92" s="287"/>
      <c r="H92" s="287"/>
      <c r="I92" s="287"/>
      <c r="J92" s="287"/>
      <c r="K92" s="282"/>
      <c r="L92" s="302"/>
      <c r="M92" s="293"/>
      <c r="N92" s="299"/>
      <c r="O92" s="296"/>
      <c r="P92" s="293"/>
      <c r="Q92" s="282"/>
      <c r="R92" s="152"/>
    </row>
    <row r="93" spans="1:18" ht="14.25" customHeight="1">
      <c r="A93" s="147">
        <v>323</v>
      </c>
      <c r="B93" s="148" t="s">
        <v>129</v>
      </c>
      <c r="C93" s="149">
        <v>317204</v>
      </c>
      <c r="D93" s="290"/>
      <c r="E93" s="176">
        <v>317204</v>
      </c>
      <c r="F93" s="277"/>
      <c r="G93" s="287"/>
      <c r="H93" s="287"/>
      <c r="I93" s="287"/>
      <c r="J93" s="287"/>
      <c r="K93" s="282"/>
      <c r="L93" s="302"/>
      <c r="M93" s="293"/>
      <c r="N93" s="299"/>
      <c r="O93" s="296"/>
      <c r="P93" s="293"/>
      <c r="Q93" s="282"/>
      <c r="R93" s="152"/>
    </row>
    <row r="94" spans="1:18" ht="14.25" customHeight="1">
      <c r="A94" s="147">
        <v>324</v>
      </c>
      <c r="B94" s="148" t="s">
        <v>34</v>
      </c>
      <c r="C94" s="149">
        <v>500</v>
      </c>
      <c r="D94" s="290"/>
      <c r="E94" s="176">
        <v>500</v>
      </c>
      <c r="F94" s="277"/>
      <c r="G94" s="287"/>
      <c r="H94" s="287"/>
      <c r="I94" s="287"/>
      <c r="J94" s="287"/>
      <c r="K94" s="282"/>
      <c r="L94" s="302"/>
      <c r="M94" s="293"/>
      <c r="N94" s="299"/>
      <c r="O94" s="296"/>
      <c r="P94" s="293"/>
      <c r="Q94" s="282"/>
      <c r="R94" s="152"/>
    </row>
    <row r="95" spans="1:18" ht="14.25" customHeight="1">
      <c r="A95" s="147">
        <v>329</v>
      </c>
      <c r="B95" s="148" t="s">
        <v>38</v>
      </c>
      <c r="C95" s="149">
        <v>13562.67</v>
      </c>
      <c r="D95" s="290"/>
      <c r="E95" s="176">
        <v>13563</v>
      </c>
      <c r="F95" s="277"/>
      <c r="G95" s="287"/>
      <c r="H95" s="287"/>
      <c r="I95" s="287"/>
      <c r="J95" s="287"/>
      <c r="K95" s="282"/>
      <c r="L95" s="302"/>
      <c r="M95" s="294"/>
      <c r="N95" s="299"/>
      <c r="O95" s="296"/>
      <c r="P95" s="294"/>
      <c r="Q95" s="282"/>
      <c r="R95" s="152"/>
    </row>
    <row r="96" spans="1:18" ht="21" customHeight="1">
      <c r="A96" s="177">
        <v>34</v>
      </c>
      <c r="B96" s="178" t="s">
        <v>130</v>
      </c>
      <c r="C96" s="179">
        <f>SUM(C97)</f>
        <v>3000</v>
      </c>
      <c r="D96" s="290"/>
      <c r="E96" s="180">
        <f>SUM(E97)</f>
        <v>3000</v>
      </c>
      <c r="F96" s="277"/>
      <c r="G96" s="287"/>
      <c r="H96" s="287"/>
      <c r="I96" s="287"/>
      <c r="J96" s="287"/>
      <c r="K96" s="282"/>
      <c r="L96" s="302"/>
      <c r="M96" s="174">
        <v>3000</v>
      </c>
      <c r="N96" s="299"/>
      <c r="O96" s="296"/>
      <c r="P96" s="174">
        <v>3000</v>
      </c>
      <c r="Q96" s="282"/>
      <c r="R96" s="109"/>
    </row>
    <row r="97" spans="1:18" ht="14.25" customHeight="1">
      <c r="A97" s="147">
        <v>343</v>
      </c>
      <c r="B97" s="148" t="s">
        <v>131</v>
      </c>
      <c r="C97" s="149">
        <v>3000</v>
      </c>
      <c r="D97" s="290"/>
      <c r="E97" s="176">
        <v>3000</v>
      </c>
      <c r="F97" s="277"/>
      <c r="G97" s="287"/>
      <c r="H97" s="287"/>
      <c r="I97" s="287"/>
      <c r="J97" s="287"/>
      <c r="K97" s="282"/>
      <c r="L97" s="302"/>
      <c r="M97" s="181"/>
      <c r="N97" s="299"/>
      <c r="O97" s="296"/>
      <c r="P97" s="181"/>
      <c r="Q97" s="282"/>
      <c r="R97" s="152"/>
    </row>
    <row r="98" spans="1:18" ht="25.5" customHeight="1">
      <c r="A98" s="513" t="s">
        <v>124</v>
      </c>
      <c r="B98" s="514"/>
      <c r="C98" s="182">
        <f>SUM(C90,C96)</f>
        <v>490180.67</v>
      </c>
      <c r="D98" s="291"/>
      <c r="E98" s="183">
        <f>SUM(E90,E96)</f>
        <v>490181</v>
      </c>
      <c r="F98" s="279"/>
      <c r="G98" s="288"/>
      <c r="H98" s="288"/>
      <c r="I98" s="288"/>
      <c r="J98" s="288"/>
      <c r="K98" s="283"/>
      <c r="L98" s="303"/>
      <c r="M98" s="183">
        <f>SUM(M90,M96)</f>
        <v>490181</v>
      </c>
      <c r="N98" s="300"/>
      <c r="O98" s="297"/>
      <c r="P98" s="183">
        <f>SUM(P90,P96)</f>
        <v>490181</v>
      </c>
      <c r="Q98" s="283"/>
      <c r="R98" s="109"/>
    </row>
    <row r="99" spans="1:18" ht="15">
      <c r="A99" s="441" t="s">
        <v>125</v>
      </c>
      <c r="B99" s="442"/>
      <c r="C99" s="168" t="s">
        <v>44</v>
      </c>
      <c r="D99" s="443" t="s">
        <v>16</v>
      </c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4"/>
      <c r="R99" s="109"/>
    </row>
    <row r="100" spans="1:18" ht="15">
      <c r="A100" s="441" t="s">
        <v>126</v>
      </c>
      <c r="B100" s="442"/>
      <c r="C100" s="169" t="s">
        <v>132</v>
      </c>
      <c r="D100" s="443" t="s">
        <v>133</v>
      </c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4"/>
      <c r="R100" s="109"/>
    </row>
    <row r="101" spans="1:18" ht="21" customHeight="1">
      <c r="A101" s="170">
        <v>32</v>
      </c>
      <c r="B101" s="171" t="s">
        <v>122</v>
      </c>
      <c r="C101" s="172">
        <f>SUM(C102)</f>
        <v>0</v>
      </c>
      <c r="D101" s="313"/>
      <c r="E101" s="184">
        <f>SUM(E102)</f>
        <v>0</v>
      </c>
      <c r="F101" s="316"/>
      <c r="G101" s="317"/>
      <c r="H101" s="317"/>
      <c r="I101" s="317"/>
      <c r="J101" s="317"/>
      <c r="K101" s="298"/>
      <c r="L101" s="313"/>
      <c r="M101" s="185"/>
      <c r="N101" s="325"/>
      <c r="O101" s="313"/>
      <c r="P101" s="175"/>
      <c r="Q101" s="325"/>
      <c r="R101" s="109"/>
    </row>
    <row r="102" spans="1:18" ht="14.25" customHeight="1">
      <c r="A102" s="147">
        <v>323</v>
      </c>
      <c r="B102" s="148" t="s">
        <v>129</v>
      </c>
      <c r="C102" s="149">
        <f>SUM(E102)</f>
        <v>0</v>
      </c>
      <c r="D102" s="314"/>
      <c r="E102" s="176"/>
      <c r="F102" s="318"/>
      <c r="G102" s="319"/>
      <c r="H102" s="319"/>
      <c r="I102" s="319"/>
      <c r="J102" s="319"/>
      <c r="K102" s="299"/>
      <c r="L102" s="314"/>
      <c r="M102" s="186"/>
      <c r="N102" s="326"/>
      <c r="O102" s="314"/>
      <c r="P102" s="186"/>
      <c r="Q102" s="326"/>
      <c r="R102" s="152"/>
    </row>
    <row r="103" spans="1:18" ht="25.5" customHeight="1">
      <c r="A103" s="513" t="s">
        <v>124</v>
      </c>
      <c r="B103" s="514"/>
      <c r="C103" s="182">
        <f>SUM(C101)</f>
        <v>0</v>
      </c>
      <c r="D103" s="315"/>
      <c r="E103" s="183">
        <f>SUM(E101)</f>
        <v>0</v>
      </c>
      <c r="F103" s="320"/>
      <c r="G103" s="321"/>
      <c r="H103" s="321"/>
      <c r="I103" s="321"/>
      <c r="J103" s="321"/>
      <c r="K103" s="300"/>
      <c r="L103" s="315"/>
      <c r="M103" s="183">
        <f>SUM(M101)</f>
        <v>0</v>
      </c>
      <c r="N103" s="327"/>
      <c r="O103" s="315"/>
      <c r="P103" s="183">
        <f>SUM(P101)</f>
        <v>0</v>
      </c>
      <c r="Q103" s="327"/>
      <c r="R103" s="109"/>
    </row>
    <row r="104" spans="1:18" ht="15">
      <c r="A104" s="441" t="s">
        <v>125</v>
      </c>
      <c r="B104" s="442"/>
      <c r="C104" s="168" t="s">
        <v>44</v>
      </c>
      <c r="D104" s="443" t="s">
        <v>16</v>
      </c>
      <c r="E104" s="443"/>
      <c r="F104" s="443"/>
      <c r="G104" s="443"/>
      <c r="H104" s="443"/>
      <c r="I104" s="443"/>
      <c r="J104" s="443"/>
      <c r="K104" s="443"/>
      <c r="L104" s="443"/>
      <c r="M104" s="443"/>
      <c r="N104" s="443"/>
      <c r="O104" s="443"/>
      <c r="P104" s="443"/>
      <c r="Q104" s="444"/>
      <c r="R104" s="109"/>
    </row>
    <row r="105" spans="1:18" ht="15">
      <c r="A105" s="441" t="s">
        <v>126</v>
      </c>
      <c r="B105" s="442"/>
      <c r="C105" s="169" t="s">
        <v>134</v>
      </c>
      <c r="D105" s="443" t="s">
        <v>135</v>
      </c>
      <c r="E105" s="443"/>
      <c r="F105" s="443"/>
      <c r="G105" s="443"/>
      <c r="H105" s="443"/>
      <c r="I105" s="443"/>
      <c r="J105" s="443"/>
      <c r="K105" s="443"/>
      <c r="L105" s="443"/>
      <c r="M105" s="457"/>
      <c r="N105" s="443"/>
      <c r="O105" s="443"/>
      <c r="P105" s="457"/>
      <c r="Q105" s="444"/>
      <c r="R105" s="109"/>
    </row>
    <row r="106" spans="1:18" ht="22.5" customHeight="1">
      <c r="A106" s="177">
        <v>42</v>
      </c>
      <c r="B106" s="178" t="s">
        <v>136</v>
      </c>
      <c r="C106" s="179">
        <f>SUM(C107,C108,C109,C111)</f>
        <v>0</v>
      </c>
      <c r="D106" s="313"/>
      <c r="E106" s="180">
        <f>SUM(E107:E111)</f>
        <v>0</v>
      </c>
      <c r="F106" s="316"/>
      <c r="G106" s="317"/>
      <c r="H106" s="317"/>
      <c r="I106" s="317"/>
      <c r="J106" s="317"/>
      <c r="K106" s="298"/>
      <c r="L106" s="313"/>
      <c r="M106" s="185"/>
      <c r="N106" s="325"/>
      <c r="O106" s="313"/>
      <c r="P106" s="185"/>
      <c r="Q106" s="325"/>
      <c r="R106" s="109"/>
    </row>
    <row r="107" spans="1:18" ht="14.25" customHeight="1">
      <c r="A107" s="147">
        <v>421</v>
      </c>
      <c r="B107" s="148" t="s">
        <v>137</v>
      </c>
      <c r="C107" s="149">
        <f>SUM(E107)</f>
        <v>0</v>
      </c>
      <c r="D107" s="314"/>
      <c r="E107" s="176"/>
      <c r="F107" s="318"/>
      <c r="G107" s="319"/>
      <c r="H107" s="319"/>
      <c r="I107" s="319"/>
      <c r="J107" s="319"/>
      <c r="K107" s="299"/>
      <c r="L107" s="314"/>
      <c r="M107" s="322"/>
      <c r="N107" s="326"/>
      <c r="O107" s="314"/>
      <c r="P107" s="322"/>
      <c r="Q107" s="326"/>
      <c r="R107" s="152"/>
    </row>
    <row r="108" spans="1:18" ht="14.25" customHeight="1">
      <c r="A108" s="147">
        <v>422</v>
      </c>
      <c r="B108" s="148" t="s">
        <v>138</v>
      </c>
      <c r="C108" s="149">
        <f>SUM(E108)</f>
        <v>0</v>
      </c>
      <c r="D108" s="314"/>
      <c r="E108" s="176"/>
      <c r="F108" s="318"/>
      <c r="G108" s="319"/>
      <c r="H108" s="319"/>
      <c r="I108" s="319"/>
      <c r="J108" s="319"/>
      <c r="K108" s="299"/>
      <c r="L108" s="314"/>
      <c r="M108" s="323"/>
      <c r="N108" s="326"/>
      <c r="O108" s="314"/>
      <c r="P108" s="323"/>
      <c r="Q108" s="326"/>
      <c r="R108" s="152"/>
    </row>
    <row r="109" spans="1:18" ht="14.25" customHeight="1">
      <c r="A109" s="147">
        <v>423</v>
      </c>
      <c r="B109" s="148" t="s">
        <v>139</v>
      </c>
      <c r="C109" s="149">
        <f>SUM(E109)</f>
        <v>0</v>
      </c>
      <c r="D109" s="314"/>
      <c r="E109" s="176"/>
      <c r="F109" s="318"/>
      <c r="G109" s="319"/>
      <c r="H109" s="319"/>
      <c r="I109" s="319"/>
      <c r="J109" s="319"/>
      <c r="K109" s="299"/>
      <c r="L109" s="314"/>
      <c r="M109" s="323"/>
      <c r="N109" s="326"/>
      <c r="O109" s="314"/>
      <c r="P109" s="323"/>
      <c r="Q109" s="326"/>
      <c r="R109" s="152"/>
    </row>
    <row r="110" spans="1:18" ht="14.25" customHeight="1">
      <c r="A110" s="147">
        <v>424</v>
      </c>
      <c r="B110" s="148" t="s">
        <v>155</v>
      </c>
      <c r="C110" s="149">
        <f>SUM(E110)</f>
        <v>0</v>
      </c>
      <c r="D110" s="314"/>
      <c r="E110" s="176"/>
      <c r="F110" s="318"/>
      <c r="G110" s="319"/>
      <c r="H110" s="319"/>
      <c r="I110" s="319"/>
      <c r="J110" s="319"/>
      <c r="K110" s="299"/>
      <c r="L110" s="314"/>
      <c r="M110" s="323"/>
      <c r="N110" s="326"/>
      <c r="O110" s="314"/>
      <c r="P110" s="323"/>
      <c r="Q110" s="326"/>
      <c r="R110" s="152"/>
    </row>
    <row r="111" spans="1:18" ht="14.25" customHeight="1">
      <c r="A111" s="147">
        <v>426</v>
      </c>
      <c r="B111" s="148" t="s">
        <v>140</v>
      </c>
      <c r="C111" s="149">
        <f>SUM(E111)</f>
        <v>0</v>
      </c>
      <c r="D111" s="314"/>
      <c r="E111" s="176"/>
      <c r="F111" s="318"/>
      <c r="G111" s="319"/>
      <c r="H111" s="319"/>
      <c r="I111" s="319"/>
      <c r="J111" s="319"/>
      <c r="K111" s="299"/>
      <c r="L111" s="314"/>
      <c r="M111" s="324"/>
      <c r="N111" s="326"/>
      <c r="O111" s="314"/>
      <c r="P111" s="324"/>
      <c r="Q111" s="326"/>
      <c r="R111" s="152"/>
    </row>
    <row r="112" spans="1:18" ht="21" customHeight="1">
      <c r="A112" s="177">
        <v>45</v>
      </c>
      <c r="B112" s="178" t="s">
        <v>141</v>
      </c>
      <c r="C112" s="179">
        <f>SUM(C113,C114,C115,C116)</f>
        <v>0</v>
      </c>
      <c r="D112" s="314"/>
      <c r="E112" s="180">
        <f>SUM(E113:E116)</f>
        <v>0</v>
      </c>
      <c r="F112" s="318"/>
      <c r="G112" s="319"/>
      <c r="H112" s="319"/>
      <c r="I112" s="319"/>
      <c r="J112" s="319"/>
      <c r="K112" s="299"/>
      <c r="L112" s="314"/>
      <c r="M112" s="185"/>
      <c r="N112" s="326"/>
      <c r="O112" s="314"/>
      <c r="P112" s="185"/>
      <c r="Q112" s="326"/>
      <c r="R112" s="109"/>
    </row>
    <row r="113" spans="1:18" ht="14.25" customHeight="1">
      <c r="A113" s="147">
        <v>451</v>
      </c>
      <c r="B113" s="148" t="s">
        <v>64</v>
      </c>
      <c r="C113" s="149">
        <f>SUM(E113)</f>
        <v>0</v>
      </c>
      <c r="D113" s="314"/>
      <c r="E113" s="176"/>
      <c r="F113" s="318"/>
      <c r="G113" s="319"/>
      <c r="H113" s="319"/>
      <c r="I113" s="319"/>
      <c r="J113" s="319"/>
      <c r="K113" s="299"/>
      <c r="L113" s="314"/>
      <c r="M113" s="322"/>
      <c r="N113" s="326"/>
      <c r="O113" s="314"/>
      <c r="P113" s="322"/>
      <c r="Q113" s="326"/>
      <c r="R113" s="152"/>
    </row>
    <row r="114" spans="1:18" ht="14.25" customHeight="1">
      <c r="A114" s="147">
        <v>452</v>
      </c>
      <c r="B114" s="148" t="s">
        <v>65</v>
      </c>
      <c r="C114" s="149">
        <f>SUM(E114)</f>
        <v>0</v>
      </c>
      <c r="D114" s="314"/>
      <c r="E114" s="176"/>
      <c r="F114" s="318"/>
      <c r="G114" s="319"/>
      <c r="H114" s="319"/>
      <c r="I114" s="319"/>
      <c r="J114" s="319"/>
      <c r="K114" s="299"/>
      <c r="L114" s="314"/>
      <c r="M114" s="323"/>
      <c r="N114" s="326"/>
      <c r="O114" s="314"/>
      <c r="P114" s="323"/>
      <c r="Q114" s="326"/>
      <c r="R114" s="152"/>
    </row>
    <row r="115" spans="1:18" ht="14.25" customHeight="1">
      <c r="A115" s="147">
        <v>453</v>
      </c>
      <c r="B115" s="148" t="s">
        <v>142</v>
      </c>
      <c r="C115" s="149">
        <f>SUM(E115)</f>
        <v>0</v>
      </c>
      <c r="D115" s="314"/>
      <c r="E115" s="176"/>
      <c r="F115" s="318"/>
      <c r="G115" s="319"/>
      <c r="H115" s="319"/>
      <c r="I115" s="319"/>
      <c r="J115" s="319"/>
      <c r="K115" s="299"/>
      <c r="L115" s="314"/>
      <c r="M115" s="323"/>
      <c r="N115" s="326"/>
      <c r="O115" s="314"/>
      <c r="P115" s="323"/>
      <c r="Q115" s="326"/>
      <c r="R115" s="152"/>
    </row>
    <row r="116" spans="1:18" ht="14.25" customHeight="1">
      <c r="A116" s="147">
        <v>454</v>
      </c>
      <c r="B116" s="148" t="s">
        <v>143</v>
      </c>
      <c r="C116" s="149">
        <f>SUM(E116)</f>
        <v>0</v>
      </c>
      <c r="D116" s="314"/>
      <c r="E116" s="176"/>
      <c r="F116" s="318"/>
      <c r="G116" s="319"/>
      <c r="H116" s="319"/>
      <c r="I116" s="319"/>
      <c r="J116" s="319"/>
      <c r="K116" s="299"/>
      <c r="L116" s="314"/>
      <c r="M116" s="324"/>
      <c r="N116" s="326"/>
      <c r="O116" s="314"/>
      <c r="P116" s="324"/>
      <c r="Q116" s="326"/>
      <c r="R116" s="152"/>
    </row>
    <row r="117" spans="1:18" ht="25.5" customHeight="1">
      <c r="A117" s="513" t="s">
        <v>124</v>
      </c>
      <c r="B117" s="514"/>
      <c r="C117" s="182">
        <f>SUM(C106,C112)</f>
        <v>0</v>
      </c>
      <c r="D117" s="315"/>
      <c r="E117" s="183">
        <f>SUM(E106,E112)</f>
        <v>0</v>
      </c>
      <c r="F117" s="320"/>
      <c r="G117" s="321"/>
      <c r="H117" s="321"/>
      <c r="I117" s="321"/>
      <c r="J117" s="321"/>
      <c r="K117" s="300"/>
      <c r="L117" s="315"/>
      <c r="M117" s="183">
        <f>SUM(M106,M112)</f>
        <v>0</v>
      </c>
      <c r="N117" s="327"/>
      <c r="O117" s="315"/>
      <c r="P117" s="183">
        <f>SUM(P106,P112)</f>
        <v>0</v>
      </c>
      <c r="Q117" s="327"/>
      <c r="R117" s="109"/>
    </row>
    <row r="118" spans="1:18" ht="15">
      <c r="A118" s="441" t="s">
        <v>125</v>
      </c>
      <c r="B118" s="442"/>
      <c r="C118" s="168" t="s">
        <v>45</v>
      </c>
      <c r="D118" s="443" t="s">
        <v>40</v>
      </c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4"/>
      <c r="R118" s="109"/>
    </row>
    <row r="119" spans="1:18" ht="15">
      <c r="A119" s="441" t="s">
        <v>126</v>
      </c>
      <c r="B119" s="442"/>
      <c r="C119" s="169" t="s">
        <v>144</v>
      </c>
      <c r="D119" s="443" t="s">
        <v>41</v>
      </c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4"/>
      <c r="R119" s="109"/>
    </row>
    <row r="120" spans="1:18" ht="21" customHeight="1">
      <c r="A120" s="414">
        <v>32</v>
      </c>
      <c r="B120" s="415" t="s">
        <v>122</v>
      </c>
      <c r="C120" s="409">
        <f>SUM(C122:C125)</f>
        <v>10000</v>
      </c>
      <c r="D120" s="307"/>
      <c r="E120" s="308"/>
      <c r="F120" s="410">
        <f aca="true" t="shared" si="9" ref="F120:K120">SUM(F122:F125)</f>
        <v>0</v>
      </c>
      <c r="G120" s="411">
        <f t="shared" si="9"/>
        <v>0</v>
      </c>
      <c r="H120" s="410">
        <f t="shared" si="9"/>
        <v>0</v>
      </c>
      <c r="I120" s="412">
        <f t="shared" si="9"/>
        <v>10000</v>
      </c>
      <c r="J120" s="410">
        <f t="shared" si="9"/>
        <v>0</v>
      </c>
      <c r="K120" s="413">
        <f t="shared" si="9"/>
        <v>0</v>
      </c>
      <c r="L120" s="307"/>
      <c r="M120" s="308"/>
      <c r="N120" s="408"/>
      <c r="O120" s="307"/>
      <c r="P120" s="308"/>
      <c r="Q120" s="408"/>
      <c r="R120" s="159"/>
    </row>
    <row r="121" spans="1:18" s="251" customFormat="1" ht="14.25" customHeight="1">
      <c r="A121" s="195">
        <v>321</v>
      </c>
      <c r="B121" s="196" t="s">
        <v>123</v>
      </c>
      <c r="C121" s="397"/>
      <c r="D121" s="309"/>
      <c r="E121" s="310"/>
      <c r="F121" s="200"/>
      <c r="G121" s="393"/>
      <c r="H121" s="200"/>
      <c r="I121" s="416"/>
      <c r="J121" s="200"/>
      <c r="K121" s="397"/>
      <c r="L121" s="309"/>
      <c r="M121" s="310"/>
      <c r="N121" s="305"/>
      <c r="O121" s="309"/>
      <c r="P121" s="310"/>
      <c r="Q121" s="305"/>
      <c r="R121" s="159"/>
    </row>
    <row r="122" spans="1:18" ht="14.25" customHeight="1">
      <c r="A122" s="190">
        <v>322</v>
      </c>
      <c r="B122" s="191" t="s">
        <v>128</v>
      </c>
      <c r="C122" s="192">
        <f>SUM(F122:K122)</f>
        <v>0</v>
      </c>
      <c r="D122" s="309"/>
      <c r="E122" s="310"/>
      <c r="F122" s="193"/>
      <c r="G122" s="239"/>
      <c r="H122" s="193"/>
      <c r="I122" s="241"/>
      <c r="J122" s="193"/>
      <c r="K122" s="243"/>
      <c r="L122" s="309"/>
      <c r="M122" s="310"/>
      <c r="N122" s="305"/>
      <c r="O122" s="309"/>
      <c r="P122" s="310"/>
      <c r="Q122" s="305"/>
      <c r="R122" s="152"/>
    </row>
    <row r="123" spans="1:18" ht="14.25" customHeight="1">
      <c r="A123" s="195">
        <v>323</v>
      </c>
      <c r="B123" s="196" t="s">
        <v>129</v>
      </c>
      <c r="C123" s="197">
        <f>SUM(F123:K123)</f>
        <v>0</v>
      </c>
      <c r="D123" s="309"/>
      <c r="E123" s="310"/>
      <c r="F123" s="198"/>
      <c r="G123" s="240"/>
      <c r="H123" s="198"/>
      <c r="I123" s="242"/>
      <c r="J123" s="198"/>
      <c r="K123" s="244"/>
      <c r="L123" s="309"/>
      <c r="M123" s="310"/>
      <c r="N123" s="305"/>
      <c r="O123" s="309"/>
      <c r="P123" s="310"/>
      <c r="Q123" s="305"/>
      <c r="R123" s="152"/>
    </row>
    <row r="124" spans="1:18" ht="14.25" customHeight="1">
      <c r="A124" s="195">
        <v>324</v>
      </c>
      <c r="B124" s="148" t="s">
        <v>34</v>
      </c>
      <c r="C124" s="197"/>
      <c r="D124" s="309"/>
      <c r="E124" s="310"/>
      <c r="F124" s="198"/>
      <c r="G124" s="240"/>
      <c r="H124" s="417"/>
      <c r="I124" s="242"/>
      <c r="J124" s="417"/>
      <c r="K124" s="244"/>
      <c r="L124" s="309"/>
      <c r="M124" s="310"/>
      <c r="N124" s="305"/>
      <c r="O124" s="309"/>
      <c r="P124" s="310"/>
      <c r="Q124" s="305"/>
      <c r="R124" s="152"/>
    </row>
    <row r="125" spans="1:18" ht="14.25" customHeight="1">
      <c r="A125" s="195">
        <v>329</v>
      </c>
      <c r="B125" s="196" t="s">
        <v>38</v>
      </c>
      <c r="C125" s="197">
        <f>SUM(F125:K125)</f>
        <v>10000</v>
      </c>
      <c r="D125" s="309"/>
      <c r="E125" s="310"/>
      <c r="F125" s="198"/>
      <c r="G125" s="240"/>
      <c r="H125" s="245"/>
      <c r="I125" s="242">
        <v>10000</v>
      </c>
      <c r="J125" s="245"/>
      <c r="K125" s="244"/>
      <c r="L125" s="309"/>
      <c r="M125" s="310"/>
      <c r="N125" s="306"/>
      <c r="O125" s="309"/>
      <c r="P125" s="310"/>
      <c r="Q125" s="306"/>
      <c r="R125" s="152"/>
    </row>
    <row r="126" spans="1:18" ht="25.5" customHeight="1">
      <c r="A126" s="513" t="s">
        <v>124</v>
      </c>
      <c r="B126" s="514"/>
      <c r="C126" s="182">
        <f>SUM(C120)</f>
        <v>10000</v>
      </c>
      <c r="D126" s="311"/>
      <c r="E126" s="312"/>
      <c r="F126" s="183">
        <f aca="true" t="shared" si="10" ref="F126:K126">SUM(F120)</f>
        <v>0</v>
      </c>
      <c r="G126" s="183">
        <f t="shared" si="10"/>
        <v>0</v>
      </c>
      <c r="H126" s="183">
        <f t="shared" si="10"/>
        <v>0</v>
      </c>
      <c r="I126" s="183">
        <f t="shared" si="10"/>
        <v>10000</v>
      </c>
      <c r="J126" s="183">
        <f t="shared" si="10"/>
        <v>0</v>
      </c>
      <c r="K126" s="199">
        <f t="shared" si="10"/>
        <v>0</v>
      </c>
      <c r="L126" s="311"/>
      <c r="M126" s="312"/>
      <c r="N126" s="182">
        <f>SUM(N120)</f>
        <v>0</v>
      </c>
      <c r="O126" s="311"/>
      <c r="P126" s="312"/>
      <c r="Q126" s="182">
        <f>SUM(Q120)</f>
        <v>0</v>
      </c>
      <c r="R126" s="109"/>
    </row>
    <row r="127" spans="1:18" ht="15">
      <c r="A127" s="441" t="s">
        <v>125</v>
      </c>
      <c r="B127" s="442"/>
      <c r="C127" s="168" t="s">
        <v>45</v>
      </c>
      <c r="D127" s="443" t="s">
        <v>40</v>
      </c>
      <c r="E127" s="443"/>
      <c r="F127" s="443"/>
      <c r="G127" s="443"/>
      <c r="H127" s="443"/>
      <c r="I127" s="443"/>
      <c r="J127" s="443"/>
      <c r="K127" s="443"/>
      <c r="L127" s="443"/>
      <c r="M127" s="443"/>
      <c r="N127" s="443"/>
      <c r="O127" s="443"/>
      <c r="P127" s="443"/>
      <c r="Q127" s="444"/>
      <c r="R127" s="109"/>
    </row>
    <row r="128" spans="1:18" ht="15">
      <c r="A128" s="441" t="s">
        <v>126</v>
      </c>
      <c r="B128" s="442"/>
      <c r="C128" s="169" t="s">
        <v>145</v>
      </c>
      <c r="D128" s="443" t="s">
        <v>49</v>
      </c>
      <c r="E128" s="443"/>
      <c r="F128" s="443"/>
      <c r="G128" s="443"/>
      <c r="H128" s="443"/>
      <c r="I128" s="443"/>
      <c r="J128" s="443"/>
      <c r="K128" s="443"/>
      <c r="L128" s="443"/>
      <c r="M128" s="443"/>
      <c r="N128" s="457"/>
      <c r="O128" s="443"/>
      <c r="P128" s="443"/>
      <c r="Q128" s="458"/>
      <c r="R128" s="109"/>
    </row>
    <row r="129" spans="1:18" ht="21" customHeight="1">
      <c r="A129" s="170">
        <v>32</v>
      </c>
      <c r="B129" s="171" t="s">
        <v>122</v>
      </c>
      <c r="C129" s="172">
        <f>SUM(C130:C131)</f>
        <v>0</v>
      </c>
      <c r="D129" s="307"/>
      <c r="E129" s="308"/>
      <c r="F129" s="200">
        <f aca="true" t="shared" si="11" ref="F129:K129">SUM(F130:F131)</f>
        <v>0</v>
      </c>
      <c r="G129" s="393">
        <f t="shared" si="11"/>
        <v>0</v>
      </c>
      <c r="H129" s="394">
        <f t="shared" si="11"/>
        <v>0</v>
      </c>
      <c r="I129" s="394">
        <f t="shared" si="11"/>
        <v>0</v>
      </c>
      <c r="J129" s="394">
        <f t="shared" si="11"/>
        <v>0</v>
      </c>
      <c r="K129" s="397">
        <f t="shared" si="11"/>
        <v>0</v>
      </c>
      <c r="L129" s="307"/>
      <c r="M129" s="308"/>
      <c r="N129" s="189"/>
      <c r="O129" s="307"/>
      <c r="P129" s="308"/>
      <c r="Q129" s="189"/>
      <c r="R129" s="159"/>
    </row>
    <row r="130" spans="1:18" ht="13.5">
      <c r="A130" s="190">
        <v>322</v>
      </c>
      <c r="B130" s="191" t="s">
        <v>128</v>
      </c>
      <c r="C130" s="149">
        <f>SUM(F130:K130)</f>
        <v>0</v>
      </c>
      <c r="D130" s="309"/>
      <c r="E130" s="310"/>
      <c r="F130" s="200"/>
      <c r="G130" s="393"/>
      <c r="H130" s="200"/>
      <c r="I130" s="200"/>
      <c r="J130" s="200"/>
      <c r="K130" s="397"/>
      <c r="L130" s="309"/>
      <c r="M130" s="310"/>
      <c r="N130" s="194"/>
      <c r="O130" s="309"/>
      <c r="P130" s="310"/>
      <c r="Q130" s="194"/>
      <c r="R130" s="159"/>
    </row>
    <row r="131" spans="1:18" ht="14.25" customHeight="1">
      <c r="A131" s="147">
        <v>323</v>
      </c>
      <c r="B131" s="148" t="s">
        <v>129</v>
      </c>
      <c r="C131" s="149">
        <f>SUM(F131:K131)</f>
        <v>0</v>
      </c>
      <c r="D131" s="309"/>
      <c r="E131" s="310"/>
      <c r="F131" s="198"/>
      <c r="G131" s="240"/>
      <c r="H131" s="198"/>
      <c r="I131" s="198"/>
      <c r="J131" s="198"/>
      <c r="K131" s="244"/>
      <c r="L131" s="309"/>
      <c r="M131" s="310"/>
      <c r="N131" s="194"/>
      <c r="O131" s="309"/>
      <c r="P131" s="310"/>
      <c r="Q131" s="194"/>
      <c r="R131" s="152"/>
    </row>
    <row r="132" spans="1:18" ht="21" customHeight="1">
      <c r="A132" s="177">
        <v>41</v>
      </c>
      <c r="B132" s="178" t="s">
        <v>146</v>
      </c>
      <c r="C132" s="179">
        <f>SUM(C133)</f>
        <v>0</v>
      </c>
      <c r="D132" s="309"/>
      <c r="E132" s="310"/>
      <c r="F132" s="200">
        <f aca="true" t="shared" si="12" ref="F132:K132">SUM(F133)</f>
        <v>0</v>
      </c>
      <c r="G132" s="393">
        <f t="shared" si="12"/>
        <v>0</v>
      </c>
      <c r="H132" s="200">
        <f t="shared" si="12"/>
        <v>0</v>
      </c>
      <c r="I132" s="200">
        <f t="shared" si="12"/>
        <v>0</v>
      </c>
      <c r="J132" s="200">
        <f t="shared" si="12"/>
        <v>0</v>
      </c>
      <c r="K132" s="397">
        <f t="shared" si="12"/>
        <v>0</v>
      </c>
      <c r="L132" s="309"/>
      <c r="M132" s="310"/>
      <c r="N132" s="189"/>
      <c r="O132" s="309"/>
      <c r="P132" s="310"/>
      <c r="Q132" s="189"/>
      <c r="R132" s="159"/>
    </row>
    <row r="133" spans="1:18" ht="14.25" customHeight="1">
      <c r="A133" s="147">
        <v>411</v>
      </c>
      <c r="B133" s="148" t="s">
        <v>147</v>
      </c>
      <c r="C133" s="149">
        <f>SUM(F133:K133)</f>
        <v>0</v>
      </c>
      <c r="D133" s="309"/>
      <c r="E133" s="310"/>
      <c r="F133" s="198"/>
      <c r="G133" s="240"/>
      <c r="H133" s="198"/>
      <c r="I133" s="198"/>
      <c r="J133" s="198"/>
      <c r="K133" s="244"/>
      <c r="L133" s="309"/>
      <c r="M133" s="310"/>
      <c r="N133" s="194"/>
      <c r="O133" s="309"/>
      <c r="P133" s="310"/>
      <c r="Q133" s="194"/>
      <c r="R133" s="152"/>
    </row>
    <row r="134" spans="1:18" ht="21" customHeight="1">
      <c r="A134" s="177">
        <v>42</v>
      </c>
      <c r="B134" s="178" t="s">
        <v>136</v>
      </c>
      <c r="C134" s="179">
        <f>SUM(C135:C139)</f>
        <v>1600</v>
      </c>
      <c r="D134" s="309"/>
      <c r="E134" s="310"/>
      <c r="F134" s="200">
        <f aca="true" t="shared" si="13" ref="F134:K134">SUM(F135:F139)</f>
        <v>0</v>
      </c>
      <c r="G134" s="393">
        <f t="shared" si="13"/>
        <v>0</v>
      </c>
      <c r="H134" s="200">
        <f t="shared" si="13"/>
        <v>0</v>
      </c>
      <c r="I134" s="200">
        <f t="shared" si="13"/>
        <v>0</v>
      </c>
      <c r="J134" s="200">
        <f t="shared" si="13"/>
        <v>1600</v>
      </c>
      <c r="K134" s="403">
        <f t="shared" si="13"/>
        <v>0</v>
      </c>
      <c r="L134" s="309"/>
      <c r="M134" s="310"/>
      <c r="N134" s="189"/>
      <c r="O134" s="309"/>
      <c r="P134" s="310"/>
      <c r="Q134" s="189"/>
      <c r="R134" s="159"/>
    </row>
    <row r="135" spans="1:18" ht="14.25" customHeight="1">
      <c r="A135" s="147">
        <v>421</v>
      </c>
      <c r="B135" s="148" t="s">
        <v>137</v>
      </c>
      <c r="C135" s="149">
        <f>SUM(F135:K135)</f>
        <v>0</v>
      </c>
      <c r="D135" s="309"/>
      <c r="E135" s="310"/>
      <c r="F135" s="198"/>
      <c r="G135" s="240"/>
      <c r="H135" s="198"/>
      <c r="I135" s="198"/>
      <c r="J135" s="198"/>
      <c r="K135" s="244"/>
      <c r="L135" s="309"/>
      <c r="M135" s="310"/>
      <c r="N135" s="304"/>
      <c r="O135" s="309"/>
      <c r="P135" s="310"/>
      <c r="Q135" s="304"/>
      <c r="R135" s="152"/>
    </row>
    <row r="136" spans="1:18" ht="14.25" customHeight="1">
      <c r="A136" s="147">
        <v>422</v>
      </c>
      <c r="B136" s="148" t="s">
        <v>138</v>
      </c>
      <c r="C136" s="149">
        <f>SUM(F136:K136)</f>
        <v>1600</v>
      </c>
      <c r="D136" s="309"/>
      <c r="E136" s="310"/>
      <c r="F136" s="198"/>
      <c r="G136" s="240"/>
      <c r="H136" s="198"/>
      <c r="I136" s="198"/>
      <c r="J136" s="198">
        <v>1600</v>
      </c>
      <c r="K136" s="244"/>
      <c r="L136" s="309"/>
      <c r="M136" s="310"/>
      <c r="N136" s="305"/>
      <c r="O136" s="309"/>
      <c r="P136" s="310"/>
      <c r="Q136" s="305"/>
      <c r="R136" s="152"/>
    </row>
    <row r="137" spans="1:18" ht="14.25" customHeight="1">
      <c r="A137" s="147">
        <v>423</v>
      </c>
      <c r="B137" s="148" t="s">
        <v>139</v>
      </c>
      <c r="C137" s="149">
        <f>SUM(F137:K137)</f>
        <v>0</v>
      </c>
      <c r="D137" s="309"/>
      <c r="E137" s="310"/>
      <c r="F137" s="198"/>
      <c r="G137" s="240"/>
      <c r="H137" s="198"/>
      <c r="I137" s="198"/>
      <c r="J137" s="198"/>
      <c r="K137" s="244"/>
      <c r="L137" s="309"/>
      <c r="M137" s="310"/>
      <c r="N137" s="305"/>
      <c r="O137" s="309"/>
      <c r="P137" s="310"/>
      <c r="Q137" s="305"/>
      <c r="R137" s="152"/>
    </row>
    <row r="138" spans="1:18" ht="14.25" customHeight="1">
      <c r="A138" s="147">
        <v>424</v>
      </c>
      <c r="B138" s="148" t="s">
        <v>155</v>
      </c>
      <c r="C138" s="149">
        <f>SUM(F138:K138)</f>
        <v>0</v>
      </c>
      <c r="D138" s="309"/>
      <c r="E138" s="310"/>
      <c r="F138" s="198"/>
      <c r="G138" s="240"/>
      <c r="H138" s="198"/>
      <c r="I138" s="198"/>
      <c r="J138" s="198"/>
      <c r="K138" s="244"/>
      <c r="L138" s="309"/>
      <c r="M138" s="310"/>
      <c r="N138" s="305"/>
      <c r="O138" s="309"/>
      <c r="P138" s="310"/>
      <c r="Q138" s="305"/>
      <c r="R138" s="152"/>
    </row>
    <row r="139" spans="1:18" ht="14.25" customHeight="1">
      <c r="A139" s="147">
        <v>426</v>
      </c>
      <c r="B139" s="148" t="s">
        <v>140</v>
      </c>
      <c r="C139" s="149">
        <f>SUM(F139:K139)</f>
        <v>0</v>
      </c>
      <c r="D139" s="309"/>
      <c r="E139" s="310"/>
      <c r="F139" s="198"/>
      <c r="G139" s="240"/>
      <c r="H139" s="198"/>
      <c r="I139" s="198"/>
      <c r="J139" s="198"/>
      <c r="K139" s="244"/>
      <c r="L139" s="309"/>
      <c r="M139" s="310"/>
      <c r="N139" s="306"/>
      <c r="O139" s="309"/>
      <c r="P139" s="310"/>
      <c r="Q139" s="306"/>
      <c r="R139" s="152"/>
    </row>
    <row r="140" spans="1:18" ht="21" customHeight="1">
      <c r="A140" s="177">
        <v>45</v>
      </c>
      <c r="B140" s="178" t="s">
        <v>141</v>
      </c>
      <c r="C140" s="179">
        <f>SUM(C141:C144)</f>
        <v>0</v>
      </c>
      <c r="D140" s="309"/>
      <c r="E140" s="310"/>
      <c r="F140" s="200">
        <f aca="true" t="shared" si="14" ref="F140:K140">SUM(F141:F144)</f>
        <v>0</v>
      </c>
      <c r="G140" s="393">
        <f t="shared" si="14"/>
        <v>0</v>
      </c>
      <c r="H140" s="200">
        <f t="shared" si="14"/>
        <v>0</v>
      </c>
      <c r="I140" s="200">
        <f t="shared" si="14"/>
        <v>0</v>
      </c>
      <c r="J140" s="200">
        <f t="shared" si="14"/>
        <v>0</v>
      </c>
      <c r="K140" s="397">
        <f t="shared" si="14"/>
        <v>0</v>
      </c>
      <c r="L140" s="309"/>
      <c r="M140" s="310"/>
      <c r="N140" s="189"/>
      <c r="O140" s="309"/>
      <c r="P140" s="310"/>
      <c r="Q140" s="189"/>
      <c r="R140" s="159"/>
    </row>
    <row r="141" spans="1:18" ht="14.25" customHeight="1">
      <c r="A141" s="147">
        <v>451</v>
      </c>
      <c r="B141" s="148" t="s">
        <v>64</v>
      </c>
      <c r="C141" s="149">
        <f>SUM(F141:K141)</f>
        <v>0</v>
      </c>
      <c r="D141" s="309"/>
      <c r="E141" s="310"/>
      <c r="F141" s="198"/>
      <c r="G141" s="240"/>
      <c r="H141" s="198"/>
      <c r="I141" s="198"/>
      <c r="J141" s="198"/>
      <c r="K141" s="244"/>
      <c r="L141" s="309"/>
      <c r="M141" s="310"/>
      <c r="N141" s="304"/>
      <c r="O141" s="309"/>
      <c r="P141" s="310"/>
      <c r="Q141" s="304"/>
      <c r="R141" s="152"/>
    </row>
    <row r="142" spans="1:18" ht="14.25" customHeight="1">
      <c r="A142" s="147">
        <v>452</v>
      </c>
      <c r="B142" s="148" t="s">
        <v>65</v>
      </c>
      <c r="C142" s="149">
        <f>SUM(F142:K142)</f>
        <v>0</v>
      </c>
      <c r="D142" s="309"/>
      <c r="E142" s="310"/>
      <c r="F142" s="198"/>
      <c r="G142" s="240"/>
      <c r="H142" s="198"/>
      <c r="I142" s="198"/>
      <c r="J142" s="198"/>
      <c r="K142" s="244"/>
      <c r="L142" s="309"/>
      <c r="M142" s="310"/>
      <c r="N142" s="305"/>
      <c r="O142" s="309"/>
      <c r="P142" s="310"/>
      <c r="Q142" s="305"/>
      <c r="R142" s="152"/>
    </row>
    <row r="143" spans="1:18" ht="15" customHeight="1">
      <c r="A143" s="147">
        <v>453</v>
      </c>
      <c r="B143" s="148" t="s">
        <v>142</v>
      </c>
      <c r="C143" s="149">
        <f>SUM(F143:K143)</f>
        <v>0</v>
      </c>
      <c r="D143" s="309"/>
      <c r="E143" s="310"/>
      <c r="F143" s="198"/>
      <c r="G143" s="240"/>
      <c r="H143" s="198"/>
      <c r="I143" s="198"/>
      <c r="J143" s="198"/>
      <c r="K143" s="244"/>
      <c r="L143" s="309"/>
      <c r="M143" s="310"/>
      <c r="N143" s="305"/>
      <c r="O143" s="309"/>
      <c r="P143" s="310"/>
      <c r="Q143" s="305"/>
      <c r="R143" s="152"/>
    </row>
    <row r="144" spans="1:18" ht="14.25" customHeight="1">
      <c r="A144" s="147">
        <v>454</v>
      </c>
      <c r="B144" s="148" t="s">
        <v>143</v>
      </c>
      <c r="C144" s="149">
        <f>SUM(F144:K144)</f>
        <v>0</v>
      </c>
      <c r="D144" s="309"/>
      <c r="E144" s="310"/>
      <c r="F144" s="198"/>
      <c r="G144" s="240"/>
      <c r="H144" s="245"/>
      <c r="I144" s="245"/>
      <c r="J144" s="245"/>
      <c r="K144" s="244"/>
      <c r="L144" s="309"/>
      <c r="M144" s="310"/>
      <c r="N144" s="306"/>
      <c r="O144" s="309"/>
      <c r="P144" s="310"/>
      <c r="Q144" s="306"/>
      <c r="R144" s="152"/>
    </row>
    <row r="145" spans="1:18" ht="25.5" customHeight="1">
      <c r="A145" s="513" t="s">
        <v>124</v>
      </c>
      <c r="B145" s="514"/>
      <c r="C145" s="182">
        <f>SUM(C129,C132,C134,C140)</f>
        <v>1600</v>
      </c>
      <c r="D145" s="311"/>
      <c r="E145" s="312"/>
      <c r="F145" s="183">
        <f aca="true" t="shared" si="15" ref="F145:K145">SUM(F129,F132,F134,F140)</f>
        <v>0</v>
      </c>
      <c r="G145" s="183">
        <f t="shared" si="15"/>
        <v>0</v>
      </c>
      <c r="H145" s="183">
        <f t="shared" si="15"/>
        <v>0</v>
      </c>
      <c r="I145" s="183">
        <f t="shared" si="15"/>
        <v>0</v>
      </c>
      <c r="J145" s="183">
        <f t="shared" si="15"/>
        <v>1600</v>
      </c>
      <c r="K145" s="199">
        <f t="shared" si="15"/>
        <v>0</v>
      </c>
      <c r="L145" s="311"/>
      <c r="M145" s="312"/>
      <c r="N145" s="199">
        <f>SUM(N129,N132,N134,N140)</f>
        <v>0</v>
      </c>
      <c r="O145" s="311"/>
      <c r="P145" s="312"/>
      <c r="Q145" s="199">
        <f>SUM(Q129,Q132,Q134,Q140)</f>
        <v>0</v>
      </c>
      <c r="R145" s="109"/>
    </row>
    <row r="146" spans="1:18" ht="15">
      <c r="A146" s="441" t="s">
        <v>125</v>
      </c>
      <c r="B146" s="442"/>
      <c r="C146" s="168" t="s">
        <v>45</v>
      </c>
      <c r="D146" s="443" t="s">
        <v>40</v>
      </c>
      <c r="E146" s="443"/>
      <c r="F146" s="443"/>
      <c r="G146" s="443"/>
      <c r="H146" s="443"/>
      <c r="I146" s="443"/>
      <c r="J146" s="443"/>
      <c r="K146" s="443"/>
      <c r="L146" s="443"/>
      <c r="M146" s="443"/>
      <c r="N146" s="443"/>
      <c r="O146" s="443"/>
      <c r="P146" s="443"/>
      <c r="Q146" s="444"/>
      <c r="R146" s="109"/>
    </row>
    <row r="147" spans="1:18" ht="15">
      <c r="A147" s="441" t="s">
        <v>126</v>
      </c>
      <c r="B147" s="442"/>
      <c r="C147" s="169" t="s">
        <v>148</v>
      </c>
      <c r="D147" s="443" t="s">
        <v>50</v>
      </c>
      <c r="E147" s="443"/>
      <c r="F147" s="443"/>
      <c r="G147" s="443"/>
      <c r="H147" s="443"/>
      <c r="I147" s="443"/>
      <c r="J147" s="443"/>
      <c r="K147" s="443"/>
      <c r="L147" s="443"/>
      <c r="M147" s="443"/>
      <c r="N147" s="443"/>
      <c r="O147" s="443"/>
      <c r="P147" s="443"/>
      <c r="Q147" s="444"/>
      <c r="R147" s="109"/>
    </row>
    <row r="148" spans="1:18" ht="21" customHeight="1">
      <c r="A148" s="170">
        <v>32</v>
      </c>
      <c r="B148" s="171" t="s">
        <v>122</v>
      </c>
      <c r="C148" s="172">
        <f>SUM(C149)</f>
        <v>0</v>
      </c>
      <c r="D148" s="307"/>
      <c r="E148" s="308"/>
      <c r="F148" s="200">
        <f aca="true" t="shared" si="16" ref="F148:K148">SUM(F149)</f>
        <v>0</v>
      </c>
      <c r="G148" s="393">
        <f t="shared" si="16"/>
        <v>0</v>
      </c>
      <c r="H148" s="394">
        <f t="shared" si="16"/>
        <v>0</v>
      </c>
      <c r="I148" s="394">
        <f t="shared" si="16"/>
        <v>0</v>
      </c>
      <c r="J148" s="394">
        <f t="shared" si="16"/>
        <v>0</v>
      </c>
      <c r="K148" s="397">
        <f t="shared" si="16"/>
        <v>0</v>
      </c>
      <c r="L148" s="307"/>
      <c r="M148" s="308"/>
      <c r="N148" s="189"/>
      <c r="O148" s="307"/>
      <c r="P148" s="308"/>
      <c r="Q148" s="189"/>
      <c r="R148" s="159"/>
    </row>
    <row r="149" spans="1:18" ht="14.25" customHeight="1">
      <c r="A149" s="195">
        <v>323</v>
      </c>
      <c r="B149" s="196" t="s">
        <v>129</v>
      </c>
      <c r="C149" s="149">
        <f>SUM(F149:K149)</f>
        <v>0</v>
      </c>
      <c r="D149" s="309"/>
      <c r="E149" s="310"/>
      <c r="F149" s="198"/>
      <c r="G149" s="240"/>
      <c r="H149" s="245"/>
      <c r="I149" s="245"/>
      <c r="J149" s="245"/>
      <c r="K149" s="244"/>
      <c r="L149" s="309"/>
      <c r="M149" s="310"/>
      <c r="N149" s="194"/>
      <c r="O149" s="309"/>
      <c r="P149" s="310"/>
      <c r="Q149" s="194"/>
      <c r="R149" s="152"/>
    </row>
    <row r="150" spans="1:18" ht="25.5" customHeight="1">
      <c r="A150" s="513" t="s">
        <v>124</v>
      </c>
      <c r="B150" s="514"/>
      <c r="C150" s="182">
        <f>SUM(C148)</f>
        <v>0</v>
      </c>
      <c r="D150" s="311"/>
      <c r="E150" s="312"/>
      <c r="F150" s="183">
        <f aca="true" t="shared" si="17" ref="F150:K150">SUM(F148)</f>
        <v>0</v>
      </c>
      <c r="G150" s="183">
        <f t="shared" si="17"/>
        <v>0</v>
      </c>
      <c r="H150" s="183">
        <f t="shared" si="17"/>
        <v>0</v>
      </c>
      <c r="I150" s="183">
        <f t="shared" si="17"/>
        <v>0</v>
      </c>
      <c r="J150" s="183">
        <f t="shared" si="17"/>
        <v>0</v>
      </c>
      <c r="K150" s="199">
        <f t="shared" si="17"/>
        <v>0</v>
      </c>
      <c r="L150" s="311"/>
      <c r="M150" s="312"/>
      <c r="N150" s="199">
        <f>SUM(N148)</f>
        <v>0</v>
      </c>
      <c r="O150" s="311"/>
      <c r="P150" s="312"/>
      <c r="Q150" s="199">
        <f>SUM(Q148)</f>
        <v>0</v>
      </c>
      <c r="R150" s="109"/>
    </row>
    <row r="151" spans="1:18" ht="15">
      <c r="A151" s="441" t="s">
        <v>125</v>
      </c>
      <c r="B151" s="442"/>
      <c r="C151" s="168" t="s">
        <v>45</v>
      </c>
      <c r="D151" s="443" t="s">
        <v>40</v>
      </c>
      <c r="E151" s="443"/>
      <c r="F151" s="443"/>
      <c r="G151" s="443"/>
      <c r="H151" s="443"/>
      <c r="I151" s="443"/>
      <c r="J151" s="443"/>
      <c r="K151" s="443"/>
      <c r="L151" s="443"/>
      <c r="M151" s="443"/>
      <c r="N151" s="443"/>
      <c r="O151" s="443"/>
      <c r="P151" s="443"/>
      <c r="Q151" s="444"/>
      <c r="R151" s="109"/>
    </row>
    <row r="152" spans="1:18" ht="15">
      <c r="A152" s="441" t="s">
        <v>126</v>
      </c>
      <c r="B152" s="442"/>
      <c r="C152" s="169" t="s">
        <v>149</v>
      </c>
      <c r="D152" s="443" t="s">
        <v>51</v>
      </c>
      <c r="E152" s="443"/>
      <c r="F152" s="443"/>
      <c r="G152" s="443"/>
      <c r="H152" s="443"/>
      <c r="I152" s="443"/>
      <c r="J152" s="443"/>
      <c r="K152" s="443"/>
      <c r="L152" s="443"/>
      <c r="M152" s="443"/>
      <c r="N152" s="457"/>
      <c r="O152" s="443"/>
      <c r="P152" s="443"/>
      <c r="Q152" s="458"/>
      <c r="R152" s="109"/>
    </row>
    <row r="153" spans="1:18" ht="21" customHeight="1">
      <c r="A153" s="170">
        <v>32</v>
      </c>
      <c r="B153" s="171" t="s">
        <v>122</v>
      </c>
      <c r="C153" s="172">
        <f>SUM(C154)</f>
        <v>0</v>
      </c>
      <c r="D153" s="307"/>
      <c r="E153" s="308"/>
      <c r="F153" s="200">
        <f aca="true" t="shared" si="18" ref="F153:K153">SUM(F154)</f>
        <v>0</v>
      </c>
      <c r="G153" s="393">
        <f t="shared" si="18"/>
        <v>0</v>
      </c>
      <c r="H153" s="394">
        <f t="shared" si="18"/>
        <v>0</v>
      </c>
      <c r="I153" s="394">
        <f t="shared" si="18"/>
        <v>0</v>
      </c>
      <c r="J153" s="394">
        <f t="shared" si="18"/>
        <v>0</v>
      </c>
      <c r="K153" s="397">
        <f t="shared" si="18"/>
        <v>0</v>
      </c>
      <c r="L153" s="307"/>
      <c r="M153" s="308"/>
      <c r="N153" s="189"/>
      <c r="O153" s="307"/>
      <c r="P153" s="308"/>
      <c r="Q153" s="189"/>
      <c r="R153" s="159"/>
    </row>
    <row r="154" spans="1:18" ht="14.25" customHeight="1">
      <c r="A154" s="195">
        <v>323</v>
      </c>
      <c r="B154" s="196" t="s">
        <v>129</v>
      </c>
      <c r="C154" s="149">
        <f>SUM(F154:K154)</f>
        <v>0</v>
      </c>
      <c r="D154" s="309"/>
      <c r="E154" s="310"/>
      <c r="F154" s="198"/>
      <c r="G154" s="240"/>
      <c r="H154" s="198"/>
      <c r="I154" s="198"/>
      <c r="J154" s="198"/>
      <c r="K154" s="244"/>
      <c r="L154" s="309"/>
      <c r="M154" s="310"/>
      <c r="N154" s="201"/>
      <c r="O154" s="309"/>
      <c r="P154" s="310"/>
      <c r="Q154" s="201"/>
      <c r="R154" s="152"/>
    </row>
    <row r="155" spans="1:18" ht="25.5" customHeight="1">
      <c r="A155" s="513" t="s">
        <v>124</v>
      </c>
      <c r="B155" s="514"/>
      <c r="C155" s="182">
        <f>SUM(C153,)</f>
        <v>0</v>
      </c>
      <c r="D155" s="311"/>
      <c r="E155" s="312"/>
      <c r="F155" s="183">
        <f aca="true" t="shared" si="19" ref="F155:K155">SUM(F153,)</f>
        <v>0</v>
      </c>
      <c r="G155" s="183">
        <f t="shared" si="19"/>
        <v>0</v>
      </c>
      <c r="H155" s="183">
        <f t="shared" si="19"/>
        <v>0</v>
      </c>
      <c r="I155" s="183">
        <f t="shared" si="19"/>
        <v>0</v>
      </c>
      <c r="J155" s="183">
        <f t="shared" si="19"/>
        <v>0</v>
      </c>
      <c r="K155" s="199">
        <f t="shared" si="19"/>
        <v>0</v>
      </c>
      <c r="L155" s="311"/>
      <c r="M155" s="312"/>
      <c r="N155" s="199">
        <f>SUM(N153,)</f>
        <v>0</v>
      </c>
      <c r="O155" s="311"/>
      <c r="P155" s="312"/>
      <c r="Q155" s="199">
        <f>SUM(Q153,)</f>
        <v>0</v>
      </c>
      <c r="R155" s="109"/>
    </row>
    <row r="156" spans="1:18" ht="15">
      <c r="A156" s="441" t="s">
        <v>125</v>
      </c>
      <c r="B156" s="442"/>
      <c r="C156" s="168" t="s">
        <v>45</v>
      </c>
      <c r="D156" s="443" t="s">
        <v>40</v>
      </c>
      <c r="E156" s="443"/>
      <c r="F156" s="443"/>
      <c r="G156" s="443"/>
      <c r="H156" s="443"/>
      <c r="I156" s="443"/>
      <c r="J156" s="443"/>
      <c r="K156" s="443"/>
      <c r="L156" s="443"/>
      <c r="M156" s="443"/>
      <c r="N156" s="443"/>
      <c r="O156" s="443"/>
      <c r="P156" s="443"/>
      <c r="Q156" s="444"/>
      <c r="R156" s="109"/>
    </row>
    <row r="157" spans="1:18" ht="15">
      <c r="A157" s="441" t="s">
        <v>126</v>
      </c>
      <c r="B157" s="442"/>
      <c r="C157" s="169" t="s">
        <v>150</v>
      </c>
      <c r="D157" s="443" t="s">
        <v>43</v>
      </c>
      <c r="E157" s="443"/>
      <c r="F157" s="443"/>
      <c r="G157" s="443"/>
      <c r="H157" s="443"/>
      <c r="I157" s="443"/>
      <c r="J157" s="443"/>
      <c r="K157" s="443"/>
      <c r="L157" s="443"/>
      <c r="M157" s="443"/>
      <c r="N157" s="443"/>
      <c r="O157" s="443"/>
      <c r="P157" s="443"/>
      <c r="Q157" s="444"/>
      <c r="R157" s="109"/>
    </row>
    <row r="158" spans="1:18" ht="21" customHeight="1">
      <c r="A158" s="170">
        <v>32</v>
      </c>
      <c r="B158" s="171" t="s">
        <v>122</v>
      </c>
      <c r="C158" s="172">
        <f>SUM(C159:C159)</f>
        <v>0</v>
      </c>
      <c r="D158" s="307"/>
      <c r="E158" s="308"/>
      <c r="F158" s="200">
        <f aca="true" t="shared" si="20" ref="F158:K158">SUM(F159:F159)</f>
        <v>0</v>
      </c>
      <c r="G158" s="393">
        <f t="shared" si="20"/>
        <v>0</v>
      </c>
      <c r="H158" s="394">
        <f t="shared" si="20"/>
        <v>0</v>
      </c>
      <c r="I158" s="394">
        <f t="shared" si="20"/>
        <v>0</v>
      </c>
      <c r="J158" s="394">
        <f t="shared" si="20"/>
        <v>0</v>
      </c>
      <c r="K158" s="395">
        <f t="shared" si="20"/>
        <v>0</v>
      </c>
      <c r="L158" s="307"/>
      <c r="M158" s="308"/>
      <c r="N158" s="202"/>
      <c r="O158" s="307"/>
      <c r="P158" s="308"/>
      <c r="Q158" s="202"/>
      <c r="R158" s="159"/>
    </row>
    <row r="159" spans="1:18" ht="14.25" customHeight="1">
      <c r="A159" s="195">
        <v>323</v>
      </c>
      <c r="B159" s="196" t="s">
        <v>129</v>
      </c>
      <c r="C159" s="149">
        <f>SUM(F159:K159)</f>
        <v>0</v>
      </c>
      <c r="D159" s="309"/>
      <c r="E159" s="310"/>
      <c r="F159" s="198"/>
      <c r="G159" s="240"/>
      <c r="H159" s="198"/>
      <c r="I159" s="198"/>
      <c r="J159" s="198"/>
      <c r="K159" s="396"/>
      <c r="L159" s="309"/>
      <c r="M159" s="310"/>
      <c r="N159" s="194"/>
      <c r="O159" s="309"/>
      <c r="P159" s="310"/>
      <c r="Q159" s="194"/>
      <c r="R159" s="152"/>
    </row>
    <row r="160" spans="1:18" ht="25.5" customHeight="1">
      <c r="A160" s="513" t="s">
        <v>124</v>
      </c>
      <c r="B160" s="514"/>
      <c r="C160" s="182">
        <f>SUM(C158)</f>
        <v>0</v>
      </c>
      <c r="D160" s="311"/>
      <c r="E160" s="312"/>
      <c r="F160" s="183">
        <f aca="true" t="shared" si="21" ref="F160:K160">SUM(F158)</f>
        <v>0</v>
      </c>
      <c r="G160" s="183">
        <f t="shared" si="21"/>
        <v>0</v>
      </c>
      <c r="H160" s="183">
        <f t="shared" si="21"/>
        <v>0</v>
      </c>
      <c r="I160" s="183">
        <f t="shared" si="21"/>
        <v>0</v>
      </c>
      <c r="J160" s="183">
        <f t="shared" si="21"/>
        <v>0</v>
      </c>
      <c r="K160" s="199">
        <f t="shared" si="21"/>
        <v>0</v>
      </c>
      <c r="L160" s="311"/>
      <c r="M160" s="312"/>
      <c r="N160" s="182">
        <f>SUM(N158)</f>
        <v>0</v>
      </c>
      <c r="O160" s="311"/>
      <c r="P160" s="312"/>
      <c r="Q160" s="182">
        <f>SUM(Q158)</f>
        <v>0</v>
      </c>
      <c r="R160" s="109"/>
    </row>
    <row r="161" spans="1:18" ht="15">
      <c r="A161" s="441" t="s">
        <v>125</v>
      </c>
      <c r="B161" s="442"/>
      <c r="C161" s="168" t="s">
        <v>45</v>
      </c>
      <c r="D161" s="443" t="s">
        <v>40</v>
      </c>
      <c r="E161" s="443"/>
      <c r="F161" s="443"/>
      <c r="G161" s="443"/>
      <c r="H161" s="443"/>
      <c r="I161" s="443"/>
      <c r="J161" s="443"/>
      <c r="K161" s="443"/>
      <c r="L161" s="443"/>
      <c r="M161" s="443"/>
      <c r="N161" s="443"/>
      <c r="O161" s="443"/>
      <c r="P161" s="443"/>
      <c r="Q161" s="444"/>
      <c r="R161" s="109"/>
    </row>
    <row r="162" spans="1:18" ht="15">
      <c r="A162" s="441" t="s">
        <v>126</v>
      </c>
      <c r="B162" s="442"/>
      <c r="C162" s="169" t="s">
        <v>156</v>
      </c>
      <c r="D162" s="443" t="s">
        <v>52</v>
      </c>
      <c r="E162" s="443"/>
      <c r="F162" s="443"/>
      <c r="G162" s="443"/>
      <c r="H162" s="443"/>
      <c r="I162" s="443"/>
      <c r="J162" s="443"/>
      <c r="K162" s="443"/>
      <c r="L162" s="443"/>
      <c r="M162" s="443"/>
      <c r="N162" s="443"/>
      <c r="O162" s="443"/>
      <c r="P162" s="443"/>
      <c r="Q162" s="444"/>
      <c r="R162" s="109"/>
    </row>
    <row r="163" spans="1:18" ht="21" customHeight="1">
      <c r="A163" s="170">
        <v>32</v>
      </c>
      <c r="B163" s="171" t="s">
        <v>122</v>
      </c>
      <c r="C163" s="172">
        <f>SUM(C164)</f>
        <v>0</v>
      </c>
      <c r="D163" s="307"/>
      <c r="E163" s="308"/>
      <c r="F163" s="200">
        <f aca="true" t="shared" si="22" ref="F163:K163">SUM(F164)</f>
        <v>0</v>
      </c>
      <c r="G163" s="393">
        <f t="shared" si="22"/>
        <v>0</v>
      </c>
      <c r="H163" s="394">
        <f t="shared" si="22"/>
        <v>0</v>
      </c>
      <c r="I163" s="394">
        <f t="shared" si="22"/>
        <v>0</v>
      </c>
      <c r="J163" s="394">
        <f t="shared" si="22"/>
        <v>0</v>
      </c>
      <c r="K163" s="397">
        <f t="shared" si="22"/>
        <v>0</v>
      </c>
      <c r="L163" s="307"/>
      <c r="M163" s="308"/>
      <c r="N163" s="202"/>
      <c r="O163" s="307"/>
      <c r="P163" s="308"/>
      <c r="Q163" s="202"/>
      <c r="R163" s="159"/>
    </row>
    <row r="164" spans="1:18" ht="14.25" customHeight="1">
      <c r="A164" s="195">
        <v>323</v>
      </c>
      <c r="B164" s="196" t="s">
        <v>129</v>
      </c>
      <c r="C164" s="149">
        <f>SUM(F164:K164)</f>
        <v>0</v>
      </c>
      <c r="D164" s="309"/>
      <c r="E164" s="310"/>
      <c r="F164" s="198"/>
      <c r="G164" s="240"/>
      <c r="H164" s="245"/>
      <c r="I164" s="245"/>
      <c r="J164" s="245"/>
      <c r="K164" s="244"/>
      <c r="L164" s="309"/>
      <c r="M164" s="310"/>
      <c r="N164" s="194"/>
      <c r="O164" s="309"/>
      <c r="P164" s="310"/>
      <c r="Q164" s="194"/>
      <c r="R164" s="152"/>
    </row>
    <row r="165" spans="1:18" ht="25.5" customHeight="1">
      <c r="A165" s="513" t="s">
        <v>124</v>
      </c>
      <c r="B165" s="514"/>
      <c r="C165" s="182">
        <f>SUM(C163)</f>
        <v>0</v>
      </c>
      <c r="D165" s="311"/>
      <c r="E165" s="312"/>
      <c r="F165" s="183">
        <f aca="true" t="shared" si="23" ref="F165:K165">SUM(F163)</f>
        <v>0</v>
      </c>
      <c r="G165" s="183">
        <f t="shared" si="23"/>
        <v>0</v>
      </c>
      <c r="H165" s="183">
        <f t="shared" si="23"/>
        <v>0</v>
      </c>
      <c r="I165" s="183">
        <f t="shared" si="23"/>
        <v>0</v>
      </c>
      <c r="J165" s="183">
        <f t="shared" si="23"/>
        <v>0</v>
      </c>
      <c r="K165" s="199">
        <f t="shared" si="23"/>
        <v>0</v>
      </c>
      <c r="L165" s="311"/>
      <c r="M165" s="312"/>
      <c r="N165" s="182">
        <f>SUM(N163)</f>
        <v>0</v>
      </c>
      <c r="O165" s="311"/>
      <c r="P165" s="312"/>
      <c r="Q165" s="182">
        <f>SUM(Q163)</f>
        <v>0</v>
      </c>
      <c r="R165" s="109"/>
    </row>
    <row r="166" spans="1:18" ht="15">
      <c r="A166" s="441" t="s">
        <v>125</v>
      </c>
      <c r="B166" s="442"/>
      <c r="C166" s="168" t="s">
        <v>46</v>
      </c>
      <c r="D166" s="443" t="s">
        <v>10</v>
      </c>
      <c r="E166" s="443"/>
      <c r="F166" s="443"/>
      <c r="G166" s="443"/>
      <c r="H166" s="443"/>
      <c r="I166" s="443"/>
      <c r="J166" s="443"/>
      <c r="K166" s="443"/>
      <c r="L166" s="443"/>
      <c r="M166" s="443"/>
      <c r="N166" s="443"/>
      <c r="O166" s="443"/>
      <c r="P166" s="443"/>
      <c r="Q166" s="444"/>
      <c r="R166" s="109"/>
    </row>
    <row r="167" spans="1:18" ht="15">
      <c r="A167" s="441" t="s">
        <v>126</v>
      </c>
      <c r="B167" s="442"/>
      <c r="C167" s="169" t="s">
        <v>181</v>
      </c>
      <c r="D167" s="443" t="s">
        <v>12</v>
      </c>
      <c r="E167" s="443"/>
      <c r="F167" s="443"/>
      <c r="G167" s="443"/>
      <c r="H167" s="443"/>
      <c r="I167" s="443"/>
      <c r="J167" s="443"/>
      <c r="K167" s="443"/>
      <c r="L167" s="443"/>
      <c r="M167" s="443"/>
      <c r="N167" s="443"/>
      <c r="O167" s="443"/>
      <c r="P167" s="443"/>
      <c r="Q167" s="444"/>
      <c r="R167" s="109"/>
    </row>
    <row r="168" spans="1:18" ht="21" customHeight="1">
      <c r="A168" s="170">
        <v>32</v>
      </c>
      <c r="B168" s="171" t="s">
        <v>122</v>
      </c>
      <c r="C168" s="172">
        <f>SUM(C169)</f>
        <v>0</v>
      </c>
      <c r="D168" s="307"/>
      <c r="E168" s="308"/>
      <c r="F168" s="200">
        <f aca="true" t="shared" si="24" ref="F168:K168">SUM(F169)</f>
        <v>0</v>
      </c>
      <c r="G168" s="393">
        <f t="shared" si="24"/>
        <v>0</v>
      </c>
      <c r="H168" s="394">
        <f t="shared" si="24"/>
        <v>0</v>
      </c>
      <c r="I168" s="394">
        <f t="shared" si="24"/>
        <v>0</v>
      </c>
      <c r="J168" s="394">
        <f t="shared" si="24"/>
        <v>0</v>
      </c>
      <c r="K168" s="397">
        <f t="shared" si="24"/>
        <v>0</v>
      </c>
      <c r="L168" s="307"/>
      <c r="M168" s="308"/>
      <c r="N168" s="202"/>
      <c r="O168" s="307"/>
      <c r="P168" s="308"/>
      <c r="Q168" s="202"/>
      <c r="R168" s="159"/>
    </row>
    <row r="169" spans="1:18" ht="14.25" customHeight="1">
      <c r="A169" s="195">
        <v>323</v>
      </c>
      <c r="B169" s="196" t="s">
        <v>129</v>
      </c>
      <c r="C169" s="149">
        <f>SUM(F169:K169)</f>
        <v>0</v>
      </c>
      <c r="D169" s="309"/>
      <c r="E169" s="310"/>
      <c r="F169" s="198"/>
      <c r="G169" s="240"/>
      <c r="H169" s="245"/>
      <c r="I169" s="245"/>
      <c r="J169" s="245"/>
      <c r="K169" s="244"/>
      <c r="L169" s="309"/>
      <c r="M169" s="310"/>
      <c r="N169" s="194"/>
      <c r="O169" s="309"/>
      <c r="P169" s="310"/>
      <c r="Q169" s="194"/>
      <c r="R169" s="152"/>
    </row>
    <row r="170" spans="1:18" ht="25.5" customHeight="1">
      <c r="A170" s="513" t="s">
        <v>124</v>
      </c>
      <c r="B170" s="514"/>
      <c r="C170" s="182">
        <f>SUM(C168)</f>
        <v>0</v>
      </c>
      <c r="D170" s="311"/>
      <c r="E170" s="312"/>
      <c r="F170" s="183">
        <f aca="true" t="shared" si="25" ref="F170:K170">SUM(F168)</f>
        <v>0</v>
      </c>
      <c r="G170" s="183">
        <f t="shared" si="25"/>
        <v>0</v>
      </c>
      <c r="H170" s="183">
        <f t="shared" si="25"/>
        <v>0</v>
      </c>
      <c r="I170" s="183">
        <f t="shared" si="25"/>
        <v>0</v>
      </c>
      <c r="J170" s="183">
        <f t="shared" si="25"/>
        <v>0</v>
      </c>
      <c r="K170" s="199">
        <f t="shared" si="25"/>
        <v>0</v>
      </c>
      <c r="L170" s="311"/>
      <c r="M170" s="312"/>
      <c r="N170" s="182">
        <f>SUM(N168)</f>
        <v>0</v>
      </c>
      <c r="O170" s="311"/>
      <c r="P170" s="312"/>
      <c r="Q170" s="182">
        <f>SUM(Q168)</f>
        <v>0</v>
      </c>
      <c r="R170" s="109"/>
    </row>
    <row r="171" spans="1:18" ht="15">
      <c r="A171" s="441" t="s">
        <v>125</v>
      </c>
      <c r="B171" s="442"/>
      <c r="C171" s="168" t="s">
        <v>44</v>
      </c>
      <c r="D171" s="443" t="s">
        <v>282</v>
      </c>
      <c r="E171" s="443"/>
      <c r="F171" s="443"/>
      <c r="G171" s="443"/>
      <c r="H171" s="443"/>
      <c r="I171" s="443"/>
      <c r="J171" s="443"/>
      <c r="K171" s="443"/>
      <c r="L171" s="443"/>
      <c r="M171" s="443"/>
      <c r="N171" s="443"/>
      <c r="O171" s="443"/>
      <c r="P171" s="443"/>
      <c r="Q171" s="444"/>
      <c r="R171" s="109"/>
    </row>
    <row r="172" spans="1:18" ht="15">
      <c r="A172" s="441" t="s">
        <v>126</v>
      </c>
      <c r="B172" s="442"/>
      <c r="C172" s="169" t="s">
        <v>281</v>
      </c>
      <c r="D172" s="443" t="s">
        <v>283</v>
      </c>
      <c r="E172" s="443"/>
      <c r="F172" s="443"/>
      <c r="G172" s="443"/>
      <c r="H172" s="443"/>
      <c r="I172" s="443"/>
      <c r="J172" s="443"/>
      <c r="K172" s="443"/>
      <c r="L172" s="443"/>
      <c r="M172" s="443"/>
      <c r="N172" s="443"/>
      <c r="O172" s="443"/>
      <c r="P172" s="443"/>
      <c r="Q172" s="444"/>
      <c r="R172" s="109"/>
    </row>
    <row r="173" spans="1:18" ht="21" customHeight="1">
      <c r="A173" s="170">
        <v>45</v>
      </c>
      <c r="B173" s="178" t="s">
        <v>141</v>
      </c>
      <c r="C173" s="172">
        <f>SUM(C174)</f>
        <v>0</v>
      </c>
      <c r="D173" s="307"/>
      <c r="E173" s="308"/>
      <c r="F173" s="200">
        <f aca="true" t="shared" si="26" ref="F173:K173">SUM(F174)</f>
        <v>0</v>
      </c>
      <c r="G173" s="393">
        <f t="shared" si="26"/>
        <v>0</v>
      </c>
      <c r="H173" s="394">
        <f t="shared" si="26"/>
        <v>0</v>
      </c>
      <c r="I173" s="394">
        <f t="shared" si="26"/>
        <v>0</v>
      </c>
      <c r="J173" s="394">
        <f t="shared" si="26"/>
        <v>0</v>
      </c>
      <c r="K173" s="397">
        <f t="shared" si="26"/>
        <v>0</v>
      </c>
      <c r="L173" s="307"/>
      <c r="M173" s="308"/>
      <c r="N173" s="202"/>
      <c r="O173" s="307"/>
      <c r="P173" s="308"/>
      <c r="Q173" s="202"/>
      <c r="R173" s="159"/>
    </row>
    <row r="174" spans="1:18" ht="14.25" customHeight="1">
      <c r="A174" s="195">
        <v>451</v>
      </c>
      <c r="B174" s="148" t="s">
        <v>64</v>
      </c>
      <c r="C174" s="149">
        <f>SUM(F174:K174)</f>
        <v>0</v>
      </c>
      <c r="D174" s="309"/>
      <c r="E174" s="310"/>
      <c r="F174" s="198"/>
      <c r="G174" s="240"/>
      <c r="H174" s="245"/>
      <c r="I174" s="245"/>
      <c r="J174" s="245"/>
      <c r="K174" s="244"/>
      <c r="L174" s="309"/>
      <c r="M174" s="310"/>
      <c r="N174" s="194"/>
      <c r="O174" s="309"/>
      <c r="P174" s="310"/>
      <c r="Q174" s="194"/>
      <c r="R174" s="152"/>
    </row>
    <row r="175" spans="1:18" ht="25.5" customHeight="1">
      <c r="A175" s="513" t="s">
        <v>124</v>
      </c>
      <c r="B175" s="514"/>
      <c r="C175" s="182">
        <f>SUM(C173)</f>
        <v>0</v>
      </c>
      <c r="D175" s="311"/>
      <c r="E175" s="312"/>
      <c r="F175" s="183">
        <f aca="true" t="shared" si="27" ref="F175:K175">SUM(F173)</f>
        <v>0</v>
      </c>
      <c r="G175" s="183">
        <f t="shared" si="27"/>
        <v>0</v>
      </c>
      <c r="H175" s="183">
        <f t="shared" si="27"/>
        <v>0</v>
      </c>
      <c r="I175" s="183">
        <f t="shared" si="27"/>
        <v>0</v>
      </c>
      <c r="J175" s="183">
        <f t="shared" si="27"/>
        <v>0</v>
      </c>
      <c r="K175" s="199">
        <f t="shared" si="27"/>
        <v>0</v>
      </c>
      <c r="L175" s="311"/>
      <c r="M175" s="312"/>
      <c r="N175" s="182">
        <f>SUM(N173)</f>
        <v>0</v>
      </c>
      <c r="O175" s="311"/>
      <c r="P175" s="312"/>
      <c r="Q175" s="182">
        <f>SUM(Q173)</f>
        <v>0</v>
      </c>
      <c r="R175" s="109"/>
    </row>
    <row r="176" spans="1:18" ht="15">
      <c r="A176" s="441" t="s">
        <v>125</v>
      </c>
      <c r="B176" s="442"/>
      <c r="C176" s="204"/>
      <c r="D176" s="541"/>
      <c r="E176" s="541"/>
      <c r="F176" s="541"/>
      <c r="G176" s="541"/>
      <c r="H176" s="541"/>
      <c r="I176" s="541"/>
      <c r="J176" s="541"/>
      <c r="K176" s="541"/>
      <c r="L176" s="541"/>
      <c r="M176" s="541"/>
      <c r="N176" s="541"/>
      <c r="O176" s="541"/>
      <c r="P176" s="541"/>
      <c r="Q176" s="542"/>
      <c r="R176" s="109"/>
    </row>
    <row r="177" spans="1:18" ht="15">
      <c r="A177" s="441" t="s">
        <v>126</v>
      </c>
      <c r="B177" s="442"/>
      <c r="C177" s="203"/>
      <c r="D177" s="541"/>
      <c r="E177" s="541"/>
      <c r="F177" s="541"/>
      <c r="G177" s="541"/>
      <c r="H177" s="541"/>
      <c r="I177" s="541"/>
      <c r="J177" s="541"/>
      <c r="K177" s="541"/>
      <c r="L177" s="541"/>
      <c r="M177" s="541"/>
      <c r="N177" s="541"/>
      <c r="O177" s="541"/>
      <c r="P177" s="541"/>
      <c r="Q177" s="542"/>
      <c r="R177" s="109"/>
    </row>
    <row r="178" spans="1:18" ht="14.25" customHeight="1">
      <c r="A178" s="205"/>
      <c r="B178" s="206"/>
      <c r="C178" s="207"/>
      <c r="D178" s="208"/>
      <c r="E178" s="209"/>
      <c r="F178" s="209"/>
      <c r="G178" s="398"/>
      <c r="H178" s="402"/>
      <c r="I178" s="402"/>
      <c r="J178" s="402"/>
      <c r="K178" s="210"/>
      <c r="L178" s="208"/>
      <c r="M178" s="209"/>
      <c r="N178" s="210"/>
      <c r="O178" s="208"/>
      <c r="P178" s="209"/>
      <c r="Q178" s="211"/>
      <c r="R178" s="212"/>
    </row>
    <row r="179" spans="1:18" ht="14.25" customHeight="1">
      <c r="A179" s="205"/>
      <c r="B179" s="206"/>
      <c r="C179" s="207"/>
      <c r="D179" s="208"/>
      <c r="E179" s="209"/>
      <c r="F179" s="209"/>
      <c r="G179" s="398"/>
      <c r="H179" s="398"/>
      <c r="I179" s="398"/>
      <c r="J179" s="419"/>
      <c r="K179" s="210"/>
      <c r="L179" s="208"/>
      <c r="M179" s="209"/>
      <c r="N179" s="210"/>
      <c r="O179" s="208"/>
      <c r="P179" s="209"/>
      <c r="Q179" s="211"/>
      <c r="R179" s="212"/>
    </row>
    <row r="180" spans="1:18" ht="25.5" customHeight="1">
      <c r="A180" s="513" t="s">
        <v>124</v>
      </c>
      <c r="B180" s="514"/>
      <c r="C180" s="182">
        <f>SUM(C178)</f>
        <v>0</v>
      </c>
      <c r="D180" s="183"/>
      <c r="E180" s="183"/>
      <c r="F180" s="183"/>
      <c r="G180" s="183"/>
      <c r="H180" s="183"/>
      <c r="I180" s="183"/>
      <c r="J180" s="183"/>
      <c r="K180" s="199"/>
      <c r="L180" s="418"/>
      <c r="M180" s="183"/>
      <c r="N180" s="182"/>
      <c r="O180" s="418"/>
      <c r="P180" s="183"/>
      <c r="Q180" s="182"/>
      <c r="R180" s="109"/>
    </row>
    <row r="181" spans="1:18" ht="14.25" customHeight="1">
      <c r="A181" s="205"/>
      <c r="B181" s="206"/>
      <c r="C181" s="207">
        <f>SUM(D181:K181)</f>
        <v>0</v>
      </c>
      <c r="D181" s="208"/>
      <c r="E181" s="209"/>
      <c r="F181" s="209"/>
      <c r="G181" s="398"/>
      <c r="H181" s="209"/>
      <c r="I181" s="209"/>
      <c r="J181" s="209"/>
      <c r="K181" s="210"/>
      <c r="L181" s="208"/>
      <c r="M181" s="209"/>
      <c r="N181" s="210"/>
      <c r="O181" s="208"/>
      <c r="P181" s="209"/>
      <c r="Q181" s="211"/>
      <c r="R181" s="212"/>
    </row>
    <row r="182" spans="1:18" ht="14.25" customHeight="1">
      <c r="A182" s="205"/>
      <c r="B182" s="206"/>
      <c r="C182" s="207">
        <f>SUM(D182:K182)</f>
        <v>0</v>
      </c>
      <c r="D182" s="208"/>
      <c r="E182" s="209"/>
      <c r="F182" s="209"/>
      <c r="G182" s="398"/>
      <c r="H182" s="209"/>
      <c r="I182" s="209"/>
      <c r="J182" s="209"/>
      <c r="K182" s="210"/>
      <c r="L182" s="208"/>
      <c r="M182" s="209"/>
      <c r="N182" s="210"/>
      <c r="O182" s="208"/>
      <c r="P182" s="209"/>
      <c r="Q182" s="211"/>
      <c r="R182" s="212"/>
    </row>
    <row r="183" spans="1:18" ht="14.25" customHeight="1">
      <c r="A183" s="205"/>
      <c r="B183" s="206"/>
      <c r="C183" s="207">
        <f>SUM(D183:K183)</f>
        <v>0</v>
      </c>
      <c r="D183" s="208"/>
      <c r="E183" s="209"/>
      <c r="F183" s="209"/>
      <c r="G183" s="398"/>
      <c r="H183" s="209"/>
      <c r="I183" s="209"/>
      <c r="J183" s="209"/>
      <c r="K183" s="210"/>
      <c r="L183" s="208"/>
      <c r="M183" s="209"/>
      <c r="N183" s="210"/>
      <c r="O183" s="208"/>
      <c r="P183" s="209"/>
      <c r="Q183" s="211"/>
      <c r="R183" s="212"/>
    </row>
    <row r="184" spans="1:18" ht="14.25" customHeight="1">
      <c r="A184" s="205"/>
      <c r="B184" s="206"/>
      <c r="C184" s="207">
        <f>SUM(D184:K184)</f>
        <v>0</v>
      </c>
      <c r="D184" s="208"/>
      <c r="E184" s="209"/>
      <c r="F184" s="209"/>
      <c r="G184" s="398"/>
      <c r="H184" s="209"/>
      <c r="I184" s="209"/>
      <c r="J184" s="209"/>
      <c r="K184" s="210"/>
      <c r="L184" s="208"/>
      <c r="M184" s="209"/>
      <c r="N184" s="210"/>
      <c r="O184" s="208"/>
      <c r="P184" s="209"/>
      <c r="Q184" s="211"/>
      <c r="R184" s="212"/>
    </row>
    <row r="185" spans="1:18" ht="14.25" customHeight="1">
      <c r="A185" s="205"/>
      <c r="B185" s="206"/>
      <c r="C185" s="207">
        <f>SUM(D185:K185)</f>
        <v>0</v>
      </c>
      <c r="D185" s="213"/>
      <c r="E185" s="214"/>
      <c r="F185" s="214"/>
      <c r="G185" s="399"/>
      <c r="H185" s="214"/>
      <c r="I185" s="214"/>
      <c r="J185" s="214"/>
      <c r="K185" s="215"/>
      <c r="L185" s="213"/>
      <c r="M185" s="214"/>
      <c r="N185" s="215"/>
      <c r="O185" s="213"/>
      <c r="P185" s="214"/>
      <c r="Q185" s="216"/>
      <c r="R185" s="212"/>
    </row>
    <row r="186" spans="1:18" ht="25.5" customHeight="1">
      <c r="A186" s="513" t="s">
        <v>290</v>
      </c>
      <c r="B186" s="514"/>
      <c r="C186" s="217">
        <f>SUM(C179:C185)</f>
        <v>0</v>
      </c>
      <c r="D186" s="218">
        <f>SUM(D87)</f>
        <v>3650000</v>
      </c>
      <c r="E186" s="219">
        <f>SUM(E98,E103,E117)</f>
        <v>490181</v>
      </c>
      <c r="F186" s="219">
        <f aca="true" t="shared" si="28" ref="F186:K186">SUM(F126,F145,F150,F155,F160,F165,F170,F175)</f>
        <v>0</v>
      </c>
      <c r="G186" s="400">
        <f t="shared" si="28"/>
        <v>0</v>
      </c>
      <c r="H186" s="219">
        <f t="shared" si="28"/>
        <v>0</v>
      </c>
      <c r="I186" s="219">
        <f t="shared" si="28"/>
        <v>10000</v>
      </c>
      <c r="J186" s="219">
        <f t="shared" si="28"/>
        <v>1600</v>
      </c>
      <c r="K186" s="401">
        <f t="shared" si="28"/>
        <v>0</v>
      </c>
      <c r="L186" s="220">
        <f>SUM(L87)</f>
        <v>3650000</v>
      </c>
      <c r="M186" s="188">
        <f>SUM(M98,M103,M117)</f>
        <v>490181</v>
      </c>
      <c r="N186" s="221">
        <f>SUM(N126,N145,N150,N155,N160,N165,N170,N175)</f>
        <v>0</v>
      </c>
      <c r="O186" s="220">
        <f>SUM(O87)</f>
        <v>3650000</v>
      </c>
      <c r="P186" s="188">
        <f>SUM(P98,P103,P117)</f>
        <v>490181</v>
      </c>
      <c r="Q186" s="221">
        <f>SUM(Q126,Q145,Q150,Q155,Q160,Q165,Q170,Q175)</f>
        <v>0</v>
      </c>
      <c r="R186" s="222"/>
    </row>
    <row r="187" spans="1:18" ht="30" customHeight="1" thickBot="1">
      <c r="A187" s="505" t="s">
        <v>151</v>
      </c>
      <c r="B187" s="506"/>
      <c r="C187" s="538">
        <f>SUM(C87,C98,C103,C117,C126,C145,C150,C155,C160,C165,C170,C175,C180)</f>
        <v>4151780.67</v>
      </c>
      <c r="D187" s="539"/>
      <c r="E187" s="539"/>
      <c r="F187" s="539"/>
      <c r="G187" s="539"/>
      <c r="H187" s="539"/>
      <c r="I187" s="539"/>
      <c r="J187" s="539"/>
      <c r="K187" s="540"/>
      <c r="L187" s="535">
        <f>SUM(L186,M186,N186)</f>
        <v>4140181</v>
      </c>
      <c r="M187" s="536"/>
      <c r="N187" s="537"/>
      <c r="O187" s="535">
        <f>SUM(O186,P186,Q186)</f>
        <v>4140181</v>
      </c>
      <c r="P187" s="536"/>
      <c r="Q187" s="537"/>
      <c r="R187" s="223"/>
    </row>
    <row r="188" spans="1:18" ht="14.25">
      <c r="A188" s="224"/>
      <c r="N188" s="226"/>
      <c r="O188" s="226"/>
      <c r="P188" s="226"/>
      <c r="Q188" s="226"/>
      <c r="R188" s="109"/>
    </row>
    <row r="189" spans="1:18" ht="14.25">
      <c r="A189" s="224"/>
      <c r="N189" s="226"/>
      <c r="O189" s="226"/>
      <c r="P189" s="226"/>
      <c r="Q189" s="226"/>
      <c r="R189" s="109"/>
    </row>
  </sheetData>
  <sheetProtection formatCells="0" formatColumns="0" formatRows="0" insertRows="0"/>
  <mergeCells count="125">
    <mergeCell ref="A180:B180"/>
    <mergeCell ref="A35:R36"/>
    <mergeCell ref="A160:B160"/>
    <mergeCell ref="A99:B99"/>
    <mergeCell ref="A100:B100"/>
    <mergeCell ref="D157:Q157"/>
    <mergeCell ref="A98:B98"/>
    <mergeCell ref="A103:B103"/>
    <mergeCell ref="A126:B126"/>
    <mergeCell ref="A145:B145"/>
    <mergeCell ref="A147:B147"/>
    <mergeCell ref="A146:B146"/>
    <mergeCell ref="A166:B166"/>
    <mergeCell ref="A170:B170"/>
    <mergeCell ref="A155:B155"/>
    <mergeCell ref="A165:B165"/>
    <mergeCell ref="A161:B161"/>
    <mergeCell ref="A157:B157"/>
    <mergeCell ref="A150:B150"/>
    <mergeCell ref="A162:B162"/>
    <mergeCell ref="D177:Q177"/>
    <mergeCell ref="A176:B176"/>
    <mergeCell ref="D176:Q176"/>
    <mergeCell ref="A175:B175"/>
    <mergeCell ref="A177:B177"/>
    <mergeCell ref="D172:Q172"/>
    <mergeCell ref="D166:Q166"/>
    <mergeCell ref="A167:B167"/>
    <mergeCell ref="D167:Q167"/>
    <mergeCell ref="A171:B171"/>
    <mergeCell ref="D171:Q171"/>
    <mergeCell ref="A172:B172"/>
    <mergeCell ref="D162:Q162"/>
    <mergeCell ref="A151:B151"/>
    <mergeCell ref="D151:Q151"/>
    <mergeCell ref="A152:B152"/>
    <mergeCell ref="D152:Q152"/>
    <mergeCell ref="A88:B88"/>
    <mergeCell ref="A89:B89"/>
    <mergeCell ref="A119:B119"/>
    <mergeCell ref="A104:B104"/>
    <mergeCell ref="A105:B105"/>
    <mergeCell ref="A118:B118"/>
    <mergeCell ref="A117:B117"/>
    <mergeCell ref="D88:Q88"/>
    <mergeCell ref="D89:Q89"/>
    <mergeCell ref="O187:Q187"/>
    <mergeCell ref="L187:N187"/>
    <mergeCell ref="D99:Q99"/>
    <mergeCell ref="D118:Q118"/>
    <mergeCell ref="C187:K187"/>
    <mergeCell ref="D100:Q100"/>
    <mergeCell ref="D161:Q161"/>
    <mergeCell ref="D147:Q147"/>
    <mergeCell ref="D104:Q104"/>
    <mergeCell ref="D105:Q105"/>
    <mergeCell ref="B2:D2"/>
    <mergeCell ref="B38:D38"/>
    <mergeCell ref="B60:D60"/>
    <mergeCell ref="C10:E10"/>
    <mergeCell ref="C44:E44"/>
    <mergeCell ref="A33:B33"/>
    <mergeCell ref="A71:C71"/>
    <mergeCell ref="A72:C72"/>
    <mergeCell ref="A73:C73"/>
    <mergeCell ref="A75:C75"/>
    <mergeCell ref="A65:C65"/>
    <mergeCell ref="A69:C69"/>
    <mergeCell ref="A70:C70"/>
    <mergeCell ref="A32:B32"/>
    <mergeCell ref="A10:B11"/>
    <mergeCell ref="C33:J33"/>
    <mergeCell ref="I10:I11"/>
    <mergeCell ref="A187:B187"/>
    <mergeCell ref="I78:I80"/>
    <mergeCell ref="A78:A80"/>
    <mergeCell ref="A63:C63"/>
    <mergeCell ref="A186:B186"/>
    <mergeCell ref="A87:B87"/>
    <mergeCell ref="A6:H6"/>
    <mergeCell ref="H10:H11"/>
    <mergeCell ref="F10:F11"/>
    <mergeCell ref="G10:G11"/>
    <mergeCell ref="A9:J9"/>
    <mergeCell ref="J10:J11"/>
    <mergeCell ref="Q44:Q45"/>
    <mergeCell ref="K43:R43"/>
    <mergeCell ref="G78:G80"/>
    <mergeCell ref="C78:C80"/>
    <mergeCell ref="C55:J55"/>
    <mergeCell ref="J78:J80"/>
    <mergeCell ref="L79:N79"/>
    <mergeCell ref="A58:L58"/>
    <mergeCell ref="H78:H80"/>
    <mergeCell ref="A43:B45"/>
    <mergeCell ref="L78:N78"/>
    <mergeCell ref="D78:F79"/>
    <mergeCell ref="F44:F45"/>
    <mergeCell ref="A40:R40"/>
    <mergeCell ref="A41:R41"/>
    <mergeCell ref="N44:N45"/>
    <mergeCell ref="H44:H45"/>
    <mergeCell ref="I44:I45"/>
    <mergeCell ref="P44:P45"/>
    <mergeCell ref="C43:J43"/>
    <mergeCell ref="D127:Q127"/>
    <mergeCell ref="D128:Q128"/>
    <mergeCell ref="J44:J45"/>
    <mergeCell ref="G44:G45"/>
    <mergeCell ref="B78:B80"/>
    <mergeCell ref="O82:O84"/>
    <mergeCell ref="L82:L84"/>
    <mergeCell ref="A127:B127"/>
    <mergeCell ref="O78:Q78"/>
    <mergeCell ref="O79:Q79"/>
    <mergeCell ref="A156:B156"/>
    <mergeCell ref="D156:Q156"/>
    <mergeCell ref="K55:R55"/>
    <mergeCell ref="K44:M44"/>
    <mergeCell ref="R44:R45"/>
    <mergeCell ref="O44:O45"/>
    <mergeCell ref="D119:Q119"/>
    <mergeCell ref="K78:K80"/>
    <mergeCell ref="A128:B128"/>
    <mergeCell ref="D146:Q146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4" r:id="rId1"/>
  <rowBreaks count="2" manualBreakCount="2">
    <brk id="36" max="255" man="1"/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12.28125" style="0" customWidth="1"/>
    <col min="2" max="2" width="60.8515625" style="0" customWidth="1"/>
    <col min="3" max="3" width="18.57421875" style="0" customWidth="1"/>
    <col min="4" max="15" width="12.7109375" style="0" customWidth="1"/>
  </cols>
  <sheetData>
    <row r="1" ht="20.25">
      <c r="A1" s="274" t="s">
        <v>275</v>
      </c>
    </row>
    <row r="3" spans="1:3" ht="15.75" thickBot="1">
      <c r="A3" s="37">
        <v>13246</v>
      </c>
      <c r="B3" s="420" t="s">
        <v>291</v>
      </c>
      <c r="C3" s="420"/>
    </row>
    <row r="4" spans="1:3" s="36" customFormat="1" ht="15" thickTop="1">
      <c r="A4" s="34" t="s">
        <v>66</v>
      </c>
      <c r="B4" s="34" t="s">
        <v>67</v>
      </c>
      <c r="C4" s="35"/>
    </row>
    <row r="5" ht="13.5" thickBot="1"/>
    <row r="6" spans="1:15" ht="18" customHeight="1">
      <c r="A6" s="555" t="s">
        <v>115</v>
      </c>
      <c r="B6" s="558" t="s">
        <v>116</v>
      </c>
      <c r="C6" s="552" t="s">
        <v>273</v>
      </c>
      <c r="D6" s="545" t="s">
        <v>169</v>
      </c>
      <c r="E6" s="545" t="s">
        <v>170</v>
      </c>
      <c r="F6" s="545" t="s">
        <v>171</v>
      </c>
      <c r="G6" s="545" t="s">
        <v>172</v>
      </c>
      <c r="H6" s="545" t="s">
        <v>173</v>
      </c>
      <c r="I6" s="545" t="s">
        <v>174</v>
      </c>
      <c r="J6" s="545" t="s">
        <v>175</v>
      </c>
      <c r="K6" s="545" t="s">
        <v>176</v>
      </c>
      <c r="L6" s="545" t="s">
        <v>177</v>
      </c>
      <c r="M6" s="545" t="s">
        <v>178</v>
      </c>
      <c r="N6" s="545" t="s">
        <v>179</v>
      </c>
      <c r="O6" s="545" t="s">
        <v>180</v>
      </c>
    </row>
    <row r="7" spans="1:15" ht="15" customHeight="1">
      <c r="A7" s="556"/>
      <c r="B7" s="559"/>
      <c r="C7" s="553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1:15" ht="12.75">
      <c r="A8" s="557"/>
      <c r="B8" s="560"/>
      <c r="C8" s="554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</row>
    <row r="9" spans="1:15" s="252" customFormat="1" ht="15">
      <c r="A9" s="550" t="s">
        <v>158</v>
      </c>
      <c r="B9" s="551"/>
      <c r="C9" s="272">
        <f>SUM(C10,C19,C22)</f>
        <v>490180.67</v>
      </c>
      <c r="D9" s="272">
        <f>SUM(D10,D19,D22)</f>
        <v>35564.67</v>
      </c>
      <c r="E9" s="272">
        <f aca="true" t="shared" si="0" ref="E9:O9">SUM(E10,E19,E22)</f>
        <v>45450</v>
      </c>
      <c r="F9" s="272">
        <f t="shared" si="0"/>
        <v>46000</v>
      </c>
      <c r="G9" s="272">
        <f t="shared" si="0"/>
        <v>46000</v>
      </c>
      <c r="H9" s="272">
        <f t="shared" si="0"/>
        <v>41750</v>
      </c>
      <c r="I9" s="272">
        <f t="shared" si="0"/>
        <v>37250</v>
      </c>
      <c r="J9" s="272">
        <f t="shared" si="0"/>
        <v>7200</v>
      </c>
      <c r="K9" s="272">
        <f t="shared" si="0"/>
        <v>7200</v>
      </c>
      <c r="L9" s="272">
        <f t="shared" si="0"/>
        <v>42850</v>
      </c>
      <c r="M9" s="272">
        <f t="shared" si="0"/>
        <v>93050</v>
      </c>
      <c r="N9" s="272">
        <f t="shared" si="0"/>
        <v>48300</v>
      </c>
      <c r="O9" s="272">
        <f t="shared" si="0"/>
        <v>39566</v>
      </c>
    </row>
    <row r="10" spans="1:15" s="251" customFormat="1" ht="13.5">
      <c r="A10" s="548" t="s">
        <v>159</v>
      </c>
      <c r="B10" s="549"/>
      <c r="C10" s="273">
        <f>SUM(C11,C17)</f>
        <v>490180.67</v>
      </c>
      <c r="D10" s="273">
        <f>SUM(D11,D17)</f>
        <v>35564.67</v>
      </c>
      <c r="E10" s="273">
        <f aca="true" t="shared" si="1" ref="E10:O10">SUM(E11,E17)</f>
        <v>45450</v>
      </c>
      <c r="F10" s="273">
        <f t="shared" si="1"/>
        <v>46000</v>
      </c>
      <c r="G10" s="273">
        <f t="shared" si="1"/>
        <v>46000</v>
      </c>
      <c r="H10" s="273">
        <f t="shared" si="1"/>
        <v>41750</v>
      </c>
      <c r="I10" s="273">
        <f t="shared" si="1"/>
        <v>37250</v>
      </c>
      <c r="J10" s="273">
        <f t="shared" si="1"/>
        <v>7200</v>
      </c>
      <c r="K10" s="273">
        <f t="shared" si="1"/>
        <v>7200</v>
      </c>
      <c r="L10" s="273">
        <f t="shared" si="1"/>
        <v>42850</v>
      </c>
      <c r="M10" s="273">
        <f t="shared" si="1"/>
        <v>93050</v>
      </c>
      <c r="N10" s="273">
        <f t="shared" si="1"/>
        <v>48300</v>
      </c>
      <c r="O10" s="273">
        <f t="shared" si="1"/>
        <v>39566</v>
      </c>
    </row>
    <row r="11" spans="1:15" ht="15">
      <c r="A11" s="170">
        <v>32</v>
      </c>
      <c r="B11" s="253" t="s">
        <v>122</v>
      </c>
      <c r="C11" s="259">
        <f>SUM(C12:C16)</f>
        <v>487180.67</v>
      </c>
      <c r="D11" s="259">
        <f>SUM(D12:D16)</f>
        <v>35314.67</v>
      </c>
      <c r="E11" s="259">
        <f aca="true" t="shared" si="2" ref="E11:O11">SUM(E12:E16)</f>
        <v>45200</v>
      </c>
      <c r="F11" s="259">
        <f t="shared" si="2"/>
        <v>45750</v>
      </c>
      <c r="G11" s="259">
        <f t="shared" si="2"/>
        <v>45750</v>
      </c>
      <c r="H11" s="259">
        <f t="shared" si="2"/>
        <v>41500</v>
      </c>
      <c r="I11" s="259">
        <f t="shared" si="2"/>
        <v>37000</v>
      </c>
      <c r="J11" s="259">
        <f t="shared" si="2"/>
        <v>7000</v>
      </c>
      <c r="K11" s="259">
        <f t="shared" si="2"/>
        <v>7000</v>
      </c>
      <c r="L11" s="259">
        <f t="shared" si="2"/>
        <v>42600</v>
      </c>
      <c r="M11" s="259">
        <f t="shared" si="2"/>
        <v>92800</v>
      </c>
      <c r="N11" s="259">
        <f t="shared" si="2"/>
        <v>48000</v>
      </c>
      <c r="O11" s="259">
        <f t="shared" si="2"/>
        <v>39266</v>
      </c>
    </row>
    <row r="12" spans="1:15" s="247" customFormat="1" ht="13.5" customHeight="1">
      <c r="A12" s="246">
        <v>321</v>
      </c>
      <c r="B12" s="254" t="s">
        <v>123</v>
      </c>
      <c r="C12" s="260">
        <f>SUM(D12:O12)</f>
        <v>20814</v>
      </c>
      <c r="D12" s="260">
        <v>1714</v>
      </c>
      <c r="E12" s="260">
        <v>500</v>
      </c>
      <c r="F12" s="260">
        <v>1000</v>
      </c>
      <c r="G12" s="260">
        <v>3000</v>
      </c>
      <c r="H12" s="260">
        <v>2500</v>
      </c>
      <c r="I12" s="260">
        <v>3000</v>
      </c>
      <c r="J12" s="260">
        <v>500</v>
      </c>
      <c r="K12" s="260">
        <v>500</v>
      </c>
      <c r="L12" s="260">
        <v>1100</v>
      </c>
      <c r="M12" s="260">
        <v>3000</v>
      </c>
      <c r="N12" s="260">
        <v>2000</v>
      </c>
      <c r="O12" s="260">
        <v>2000</v>
      </c>
    </row>
    <row r="13" spans="1:15" s="247" customFormat="1" ht="13.5" customHeight="1">
      <c r="A13" s="246">
        <v>322</v>
      </c>
      <c r="B13" s="254" t="s">
        <v>128</v>
      </c>
      <c r="C13" s="260">
        <f>SUM(D13:O13)</f>
        <v>135100</v>
      </c>
      <c r="D13" s="260">
        <v>7600</v>
      </c>
      <c r="E13" s="260">
        <v>9700</v>
      </c>
      <c r="F13" s="260">
        <v>10000</v>
      </c>
      <c r="G13" s="260">
        <v>10000</v>
      </c>
      <c r="H13" s="260">
        <v>6000</v>
      </c>
      <c r="I13" s="260">
        <v>5000</v>
      </c>
      <c r="J13" s="260">
        <v>2000</v>
      </c>
      <c r="K13" s="260">
        <v>2000</v>
      </c>
      <c r="L13" s="260">
        <v>8000</v>
      </c>
      <c r="M13" s="260">
        <v>56800</v>
      </c>
      <c r="N13" s="260">
        <v>9000</v>
      </c>
      <c r="O13" s="260">
        <v>9000</v>
      </c>
    </row>
    <row r="14" spans="1:15" s="247" customFormat="1" ht="13.5" customHeight="1">
      <c r="A14" s="246">
        <v>323</v>
      </c>
      <c r="B14" s="254" t="s">
        <v>129</v>
      </c>
      <c r="C14" s="260">
        <f>SUM(D14:O14)</f>
        <v>317204</v>
      </c>
      <c r="D14" s="260">
        <v>25000</v>
      </c>
      <c r="E14" s="260">
        <v>34000</v>
      </c>
      <c r="F14" s="260">
        <v>34000</v>
      </c>
      <c r="G14" s="260">
        <v>32000</v>
      </c>
      <c r="H14" s="260">
        <v>32000</v>
      </c>
      <c r="I14" s="260">
        <v>28000</v>
      </c>
      <c r="J14" s="260">
        <v>4000</v>
      </c>
      <c r="K14" s="260">
        <v>4000</v>
      </c>
      <c r="L14" s="260">
        <v>32000</v>
      </c>
      <c r="M14" s="260">
        <v>32000</v>
      </c>
      <c r="N14" s="260">
        <v>35000</v>
      </c>
      <c r="O14" s="260">
        <v>25204</v>
      </c>
    </row>
    <row r="15" spans="1:15" s="247" customFormat="1" ht="13.5" customHeight="1">
      <c r="A15" s="246">
        <v>324</v>
      </c>
      <c r="B15" s="254" t="s">
        <v>34</v>
      </c>
      <c r="C15" s="260">
        <f>SUM(D15:O15)</f>
        <v>500</v>
      </c>
      <c r="D15" s="260"/>
      <c r="E15" s="260"/>
      <c r="F15" s="260">
        <v>250</v>
      </c>
      <c r="G15" s="260">
        <v>250</v>
      </c>
      <c r="H15" s="260"/>
      <c r="I15" s="260"/>
      <c r="J15" s="260"/>
      <c r="K15" s="260"/>
      <c r="L15" s="260"/>
      <c r="M15" s="260"/>
      <c r="N15" s="260"/>
      <c r="O15" s="260"/>
    </row>
    <row r="16" spans="1:15" s="247" customFormat="1" ht="13.5" customHeight="1">
      <c r="A16" s="246">
        <v>329</v>
      </c>
      <c r="B16" s="254" t="s">
        <v>38</v>
      </c>
      <c r="C16" s="260">
        <f>SUM(D16:O16)</f>
        <v>13562.67</v>
      </c>
      <c r="D16" s="260">
        <v>1000.67</v>
      </c>
      <c r="E16" s="260">
        <v>1000</v>
      </c>
      <c r="F16" s="260">
        <v>500</v>
      </c>
      <c r="G16" s="260">
        <v>500</v>
      </c>
      <c r="H16" s="260">
        <v>1000</v>
      </c>
      <c r="I16" s="260">
        <v>1000</v>
      </c>
      <c r="J16" s="260">
        <v>500</v>
      </c>
      <c r="K16" s="260">
        <v>500</v>
      </c>
      <c r="L16" s="260">
        <v>1500</v>
      </c>
      <c r="M16" s="260">
        <v>1000</v>
      </c>
      <c r="N16" s="260">
        <v>2000</v>
      </c>
      <c r="O16" s="260">
        <v>3062</v>
      </c>
    </row>
    <row r="17" spans="1:15" ht="15">
      <c r="A17" s="177">
        <v>34</v>
      </c>
      <c r="B17" s="255" t="s">
        <v>130</v>
      </c>
      <c r="C17" s="261">
        <f>SUM(C18)</f>
        <v>3000</v>
      </c>
      <c r="D17" s="261">
        <f>SUM(D18)</f>
        <v>250</v>
      </c>
      <c r="E17" s="261">
        <f aca="true" t="shared" si="3" ref="E17:O17">SUM(E18)</f>
        <v>250</v>
      </c>
      <c r="F17" s="261">
        <f t="shared" si="3"/>
        <v>250</v>
      </c>
      <c r="G17" s="261">
        <f t="shared" si="3"/>
        <v>250</v>
      </c>
      <c r="H17" s="261">
        <f t="shared" si="3"/>
        <v>250</v>
      </c>
      <c r="I17" s="261">
        <f t="shared" si="3"/>
        <v>250</v>
      </c>
      <c r="J17" s="261">
        <f t="shared" si="3"/>
        <v>200</v>
      </c>
      <c r="K17" s="261">
        <f t="shared" si="3"/>
        <v>200</v>
      </c>
      <c r="L17" s="261">
        <f t="shared" si="3"/>
        <v>250</v>
      </c>
      <c r="M17" s="261">
        <f t="shared" si="3"/>
        <v>250</v>
      </c>
      <c r="N17" s="261">
        <f t="shared" si="3"/>
        <v>300</v>
      </c>
      <c r="O17" s="261">
        <f t="shared" si="3"/>
        <v>300</v>
      </c>
    </row>
    <row r="18" spans="1:15" s="247" customFormat="1" ht="13.5" customHeight="1">
      <c r="A18" s="266">
        <v>343</v>
      </c>
      <c r="B18" s="267" t="s">
        <v>131</v>
      </c>
      <c r="C18" s="268">
        <f>SUM(D18:O18)</f>
        <v>3000</v>
      </c>
      <c r="D18" s="268">
        <v>250</v>
      </c>
      <c r="E18" s="268">
        <v>250</v>
      </c>
      <c r="F18" s="268">
        <v>250</v>
      </c>
      <c r="G18" s="268">
        <v>250</v>
      </c>
      <c r="H18" s="268">
        <v>250</v>
      </c>
      <c r="I18" s="268">
        <v>250</v>
      </c>
      <c r="J18" s="268">
        <v>200</v>
      </c>
      <c r="K18" s="268">
        <v>200</v>
      </c>
      <c r="L18" s="268">
        <v>250</v>
      </c>
      <c r="M18" s="268">
        <v>250</v>
      </c>
      <c r="N18" s="268">
        <v>300</v>
      </c>
      <c r="O18" s="268">
        <v>300</v>
      </c>
    </row>
    <row r="19" spans="1:15" s="251" customFormat="1" ht="13.5">
      <c r="A19" s="548" t="s">
        <v>182</v>
      </c>
      <c r="B19" s="549"/>
      <c r="C19" s="250">
        <f>SUM(C20)</f>
        <v>0</v>
      </c>
      <c r="D19" s="250">
        <f>SUM(D20)</f>
        <v>0</v>
      </c>
      <c r="E19" s="250">
        <f aca="true" t="shared" si="4" ref="E19:O20">SUM(E20)</f>
        <v>0</v>
      </c>
      <c r="F19" s="250">
        <f t="shared" si="4"/>
        <v>0</v>
      </c>
      <c r="G19" s="250">
        <f t="shared" si="4"/>
        <v>0</v>
      </c>
      <c r="H19" s="250">
        <f t="shared" si="4"/>
        <v>0</v>
      </c>
      <c r="I19" s="250">
        <f t="shared" si="4"/>
        <v>0</v>
      </c>
      <c r="J19" s="250">
        <f t="shared" si="4"/>
        <v>0</v>
      </c>
      <c r="K19" s="250">
        <f t="shared" si="4"/>
        <v>0</v>
      </c>
      <c r="L19" s="250">
        <f t="shared" si="4"/>
        <v>0</v>
      </c>
      <c r="M19" s="250">
        <f t="shared" si="4"/>
        <v>0</v>
      </c>
      <c r="N19" s="250">
        <f t="shared" si="4"/>
        <v>0</v>
      </c>
      <c r="O19" s="250">
        <f t="shared" si="4"/>
        <v>0</v>
      </c>
    </row>
    <row r="20" spans="1:15" ht="15">
      <c r="A20" s="170">
        <v>32</v>
      </c>
      <c r="B20" s="253" t="s">
        <v>122</v>
      </c>
      <c r="C20" s="259">
        <f>SUM(C21)</f>
        <v>0</v>
      </c>
      <c r="D20" s="259">
        <f>SUM(D21)</f>
        <v>0</v>
      </c>
      <c r="E20" s="259">
        <f t="shared" si="4"/>
        <v>0</v>
      </c>
      <c r="F20" s="259">
        <f t="shared" si="4"/>
        <v>0</v>
      </c>
      <c r="G20" s="259">
        <f t="shared" si="4"/>
        <v>0</v>
      </c>
      <c r="H20" s="259">
        <f t="shared" si="4"/>
        <v>0</v>
      </c>
      <c r="I20" s="259">
        <f t="shared" si="4"/>
        <v>0</v>
      </c>
      <c r="J20" s="259">
        <f t="shared" si="4"/>
        <v>0</v>
      </c>
      <c r="K20" s="259">
        <f t="shared" si="4"/>
        <v>0</v>
      </c>
      <c r="L20" s="259">
        <f t="shared" si="4"/>
        <v>0</v>
      </c>
      <c r="M20" s="259">
        <f t="shared" si="4"/>
        <v>0</v>
      </c>
      <c r="N20" s="259">
        <f t="shared" si="4"/>
        <v>0</v>
      </c>
      <c r="O20" s="259">
        <f t="shared" si="4"/>
        <v>0</v>
      </c>
    </row>
    <row r="21" spans="1:15" s="247" customFormat="1" ht="13.5" customHeight="1">
      <c r="A21" s="266">
        <v>323</v>
      </c>
      <c r="B21" s="267" t="s">
        <v>129</v>
      </c>
      <c r="C21" s="268">
        <f>SUM(D21:O21)</f>
        <v>0</v>
      </c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1:15" s="251" customFormat="1" ht="13.5">
      <c r="A22" s="548" t="s">
        <v>160</v>
      </c>
      <c r="B22" s="549"/>
      <c r="C22" s="250">
        <f>SUM(C23,C29)</f>
        <v>0</v>
      </c>
      <c r="D22" s="250">
        <f>SUM(D23,D29)</f>
        <v>0</v>
      </c>
      <c r="E22" s="250">
        <f aca="true" t="shared" si="5" ref="E22:O22">SUM(E23,E29)</f>
        <v>0</v>
      </c>
      <c r="F22" s="250">
        <f t="shared" si="5"/>
        <v>0</v>
      </c>
      <c r="G22" s="250">
        <f t="shared" si="5"/>
        <v>0</v>
      </c>
      <c r="H22" s="250">
        <f t="shared" si="5"/>
        <v>0</v>
      </c>
      <c r="I22" s="250">
        <f t="shared" si="5"/>
        <v>0</v>
      </c>
      <c r="J22" s="250">
        <f t="shared" si="5"/>
        <v>0</v>
      </c>
      <c r="K22" s="250">
        <f t="shared" si="5"/>
        <v>0</v>
      </c>
      <c r="L22" s="250">
        <f t="shared" si="5"/>
        <v>0</v>
      </c>
      <c r="M22" s="250">
        <f t="shared" si="5"/>
        <v>0</v>
      </c>
      <c r="N22" s="250">
        <f t="shared" si="5"/>
        <v>0</v>
      </c>
      <c r="O22" s="250">
        <f t="shared" si="5"/>
        <v>0</v>
      </c>
    </row>
    <row r="23" spans="1:15" ht="15">
      <c r="A23" s="177">
        <v>42</v>
      </c>
      <c r="B23" s="255" t="s">
        <v>136</v>
      </c>
      <c r="C23" s="261">
        <f>SUM(C24:C28)</f>
        <v>0</v>
      </c>
      <c r="D23" s="261">
        <f>SUM(D24:D28)</f>
        <v>0</v>
      </c>
      <c r="E23" s="261">
        <f aca="true" t="shared" si="6" ref="E23:O23">SUM(E24:E28)</f>
        <v>0</v>
      </c>
      <c r="F23" s="261">
        <f t="shared" si="6"/>
        <v>0</v>
      </c>
      <c r="G23" s="261">
        <f t="shared" si="6"/>
        <v>0</v>
      </c>
      <c r="H23" s="261">
        <f t="shared" si="6"/>
        <v>0</v>
      </c>
      <c r="I23" s="261">
        <f t="shared" si="6"/>
        <v>0</v>
      </c>
      <c r="J23" s="261">
        <f t="shared" si="6"/>
        <v>0</v>
      </c>
      <c r="K23" s="261">
        <f t="shared" si="6"/>
        <v>0</v>
      </c>
      <c r="L23" s="261">
        <f t="shared" si="6"/>
        <v>0</v>
      </c>
      <c r="M23" s="261">
        <f t="shared" si="6"/>
        <v>0</v>
      </c>
      <c r="N23" s="261">
        <f t="shared" si="6"/>
        <v>0</v>
      </c>
      <c r="O23" s="261">
        <f t="shared" si="6"/>
        <v>0</v>
      </c>
    </row>
    <row r="24" spans="1:15" s="247" customFormat="1" ht="13.5" customHeight="1">
      <c r="A24" s="246">
        <v>421</v>
      </c>
      <c r="B24" s="254" t="s">
        <v>137</v>
      </c>
      <c r="C24" s="260">
        <f>SUM(D24:O24)</f>
        <v>0</v>
      </c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</row>
    <row r="25" spans="1:15" s="247" customFormat="1" ht="13.5" customHeight="1">
      <c r="A25" s="246">
        <v>422</v>
      </c>
      <c r="B25" s="254" t="s">
        <v>138</v>
      </c>
      <c r="C25" s="260">
        <f>SUM(D25:O25)</f>
        <v>0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</row>
    <row r="26" spans="1:15" s="247" customFormat="1" ht="13.5" customHeight="1">
      <c r="A26" s="246">
        <v>423</v>
      </c>
      <c r="B26" s="254" t="s">
        <v>139</v>
      </c>
      <c r="C26" s="260">
        <f>SUM(D26:O26)</f>
        <v>0</v>
      </c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</row>
    <row r="27" spans="1:15" s="247" customFormat="1" ht="13.5" customHeight="1">
      <c r="A27" s="246">
        <v>424</v>
      </c>
      <c r="B27" s="254" t="s">
        <v>155</v>
      </c>
      <c r="C27" s="260">
        <f>SUM(D27:O27)</f>
        <v>0</v>
      </c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</row>
    <row r="28" spans="1:15" s="247" customFormat="1" ht="13.5" customHeight="1">
      <c r="A28" s="246">
        <v>426</v>
      </c>
      <c r="B28" s="254" t="s">
        <v>140</v>
      </c>
      <c r="C28" s="260">
        <f>SUM(D28:O28)</f>
        <v>0</v>
      </c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</row>
    <row r="29" spans="1:15" ht="15">
      <c r="A29" s="177">
        <v>45</v>
      </c>
      <c r="B29" s="255" t="s">
        <v>141</v>
      </c>
      <c r="C29" s="261">
        <f>SUM(C30:C33)</f>
        <v>0</v>
      </c>
      <c r="D29" s="261">
        <f>SUM(D30:D33)</f>
        <v>0</v>
      </c>
      <c r="E29" s="261">
        <f aca="true" t="shared" si="7" ref="E29:O29">SUM(E30:E33)</f>
        <v>0</v>
      </c>
      <c r="F29" s="261">
        <f t="shared" si="7"/>
        <v>0</v>
      </c>
      <c r="G29" s="261">
        <f t="shared" si="7"/>
        <v>0</v>
      </c>
      <c r="H29" s="261">
        <f t="shared" si="7"/>
        <v>0</v>
      </c>
      <c r="I29" s="261">
        <f t="shared" si="7"/>
        <v>0</v>
      </c>
      <c r="J29" s="261">
        <f t="shared" si="7"/>
        <v>0</v>
      </c>
      <c r="K29" s="261">
        <f t="shared" si="7"/>
        <v>0</v>
      </c>
      <c r="L29" s="261">
        <f t="shared" si="7"/>
        <v>0</v>
      </c>
      <c r="M29" s="261">
        <f t="shared" si="7"/>
        <v>0</v>
      </c>
      <c r="N29" s="261">
        <f t="shared" si="7"/>
        <v>0</v>
      </c>
      <c r="O29" s="261">
        <f t="shared" si="7"/>
        <v>0</v>
      </c>
    </row>
    <row r="30" spans="1:15" s="247" customFormat="1" ht="13.5" customHeight="1">
      <c r="A30" s="246">
        <v>451</v>
      </c>
      <c r="B30" s="254" t="s">
        <v>64</v>
      </c>
      <c r="C30" s="260">
        <f>SUM(D30:O30)</f>
        <v>0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</row>
    <row r="31" spans="1:15" s="247" customFormat="1" ht="13.5" customHeight="1">
      <c r="A31" s="246">
        <v>452</v>
      </c>
      <c r="B31" s="254" t="s">
        <v>65</v>
      </c>
      <c r="C31" s="260">
        <f>SUM(D31:O31)</f>
        <v>0</v>
      </c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</row>
    <row r="32" spans="1:15" s="247" customFormat="1" ht="13.5" customHeight="1">
      <c r="A32" s="246">
        <v>453</v>
      </c>
      <c r="B32" s="254" t="s">
        <v>142</v>
      </c>
      <c r="C32" s="260">
        <f>SUM(D32:O32)</f>
        <v>0</v>
      </c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</row>
    <row r="33" spans="1:15" s="247" customFormat="1" ht="13.5" customHeight="1">
      <c r="A33" s="266">
        <v>454</v>
      </c>
      <c r="B33" s="267" t="s">
        <v>143</v>
      </c>
      <c r="C33" s="268">
        <f>SUM(D33:O33)</f>
        <v>0</v>
      </c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</row>
    <row r="34" spans="1:15" s="252" customFormat="1" ht="15">
      <c r="A34" s="550" t="s">
        <v>161</v>
      </c>
      <c r="B34" s="551"/>
      <c r="C34" s="272">
        <f>SUM(C35,C42,C59,C62,C65,C68)</f>
        <v>10000</v>
      </c>
      <c r="D34" s="272">
        <f aca="true" t="shared" si="8" ref="D34:O34">SUM(D35,D42,D59,D62,D65,D68)</f>
        <v>0</v>
      </c>
      <c r="E34" s="272">
        <f t="shared" si="8"/>
        <v>0</v>
      </c>
      <c r="F34" s="272">
        <f t="shared" si="8"/>
        <v>0</v>
      </c>
      <c r="G34" s="272">
        <f t="shared" si="8"/>
        <v>0</v>
      </c>
      <c r="H34" s="272">
        <f t="shared" si="8"/>
        <v>10000</v>
      </c>
      <c r="I34" s="272">
        <f t="shared" si="8"/>
        <v>0</v>
      </c>
      <c r="J34" s="272">
        <f t="shared" si="8"/>
        <v>0</v>
      </c>
      <c r="K34" s="272">
        <f t="shared" si="8"/>
        <v>0</v>
      </c>
      <c r="L34" s="272">
        <f t="shared" si="8"/>
        <v>0</v>
      </c>
      <c r="M34" s="272">
        <f t="shared" si="8"/>
        <v>0</v>
      </c>
      <c r="N34" s="272">
        <f t="shared" si="8"/>
        <v>0</v>
      </c>
      <c r="O34" s="272">
        <f t="shared" si="8"/>
        <v>0</v>
      </c>
    </row>
    <row r="35" spans="1:15" s="251" customFormat="1" ht="13.5">
      <c r="A35" s="548" t="s">
        <v>162</v>
      </c>
      <c r="B35" s="549"/>
      <c r="C35" s="273">
        <f>SUM(C36)</f>
        <v>10000</v>
      </c>
      <c r="D35" s="273">
        <f>SUM(D36)</f>
        <v>0</v>
      </c>
      <c r="E35" s="273">
        <f aca="true" t="shared" si="9" ref="E35:O35">SUM(E36)</f>
        <v>0</v>
      </c>
      <c r="F35" s="273">
        <f t="shared" si="9"/>
        <v>0</v>
      </c>
      <c r="G35" s="273">
        <f t="shared" si="9"/>
        <v>0</v>
      </c>
      <c r="H35" s="273">
        <f t="shared" si="9"/>
        <v>10000</v>
      </c>
      <c r="I35" s="273">
        <f t="shared" si="9"/>
        <v>0</v>
      </c>
      <c r="J35" s="273">
        <f t="shared" si="9"/>
        <v>0</v>
      </c>
      <c r="K35" s="273">
        <f t="shared" si="9"/>
        <v>0</v>
      </c>
      <c r="L35" s="273">
        <f t="shared" si="9"/>
        <v>0</v>
      </c>
      <c r="M35" s="273">
        <f t="shared" si="9"/>
        <v>0</v>
      </c>
      <c r="N35" s="273">
        <f t="shared" si="9"/>
        <v>0</v>
      </c>
      <c r="O35" s="273">
        <f t="shared" si="9"/>
        <v>0</v>
      </c>
    </row>
    <row r="36" spans="1:15" ht="15">
      <c r="A36" s="187">
        <v>32</v>
      </c>
      <c r="B36" s="256" t="s">
        <v>122</v>
      </c>
      <c r="C36" s="262">
        <f>SUM(C37:C41)</f>
        <v>10000</v>
      </c>
      <c r="D36" s="262">
        <f aca="true" t="shared" si="10" ref="D36:O36">SUM(D37:D41)</f>
        <v>0</v>
      </c>
      <c r="E36" s="262">
        <f t="shared" si="10"/>
        <v>0</v>
      </c>
      <c r="F36" s="262">
        <f t="shared" si="10"/>
        <v>0</v>
      </c>
      <c r="G36" s="262">
        <f t="shared" si="10"/>
        <v>0</v>
      </c>
      <c r="H36" s="262">
        <f t="shared" si="10"/>
        <v>10000</v>
      </c>
      <c r="I36" s="262">
        <f t="shared" si="10"/>
        <v>0</v>
      </c>
      <c r="J36" s="262">
        <f t="shared" si="10"/>
        <v>0</v>
      </c>
      <c r="K36" s="262">
        <f t="shared" si="10"/>
        <v>0</v>
      </c>
      <c r="L36" s="262">
        <f t="shared" si="10"/>
        <v>0</v>
      </c>
      <c r="M36" s="262">
        <f t="shared" si="10"/>
        <v>0</v>
      </c>
      <c r="N36" s="262">
        <f t="shared" si="10"/>
        <v>0</v>
      </c>
      <c r="O36" s="262">
        <f t="shared" si="10"/>
        <v>0</v>
      </c>
    </row>
    <row r="37" spans="1:15" s="247" customFormat="1" ht="12.75">
      <c r="A37" s="248">
        <v>321</v>
      </c>
      <c r="B37" s="257" t="s">
        <v>123</v>
      </c>
      <c r="C37" s="263">
        <f>SUM(D37:O37)</f>
        <v>0</v>
      </c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</row>
    <row r="38" spans="1:15" s="247" customFormat="1" ht="12.75">
      <c r="A38" s="248">
        <v>322</v>
      </c>
      <c r="B38" s="257" t="s">
        <v>128</v>
      </c>
      <c r="C38" s="263">
        <f>SUM(D38:O38)</f>
        <v>0</v>
      </c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</row>
    <row r="39" spans="1:15" s="247" customFormat="1" ht="12.75">
      <c r="A39" s="249">
        <v>323</v>
      </c>
      <c r="B39" s="258" t="s">
        <v>129</v>
      </c>
      <c r="C39" s="264">
        <f>SUM(D39:O39)</f>
        <v>0</v>
      </c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</row>
    <row r="40" spans="1:15" s="247" customFormat="1" ht="12.75">
      <c r="A40" s="269">
        <v>324</v>
      </c>
      <c r="B40" s="254" t="s">
        <v>34</v>
      </c>
      <c r="C40" s="264">
        <f>SUM(D40:O40)</f>
        <v>0</v>
      </c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</row>
    <row r="41" spans="1:15" s="247" customFormat="1" ht="12.75">
      <c r="A41" s="269">
        <v>329</v>
      </c>
      <c r="B41" s="270" t="s">
        <v>38</v>
      </c>
      <c r="C41" s="271">
        <f>SUM(D41:O41)</f>
        <v>10000</v>
      </c>
      <c r="D41" s="271"/>
      <c r="E41" s="271"/>
      <c r="F41" s="271"/>
      <c r="G41" s="271"/>
      <c r="H41" s="271">
        <v>10000</v>
      </c>
      <c r="I41" s="271"/>
      <c r="J41" s="271"/>
      <c r="K41" s="271"/>
      <c r="L41" s="271"/>
      <c r="M41" s="271"/>
      <c r="N41" s="271"/>
      <c r="O41" s="271"/>
    </row>
    <row r="42" spans="1:15" s="251" customFormat="1" ht="15" customHeight="1">
      <c r="A42" s="548" t="s">
        <v>163</v>
      </c>
      <c r="B42" s="549"/>
      <c r="C42" s="250">
        <f>SUM(C43,C46,C48,C54)</f>
        <v>0</v>
      </c>
      <c r="D42" s="250">
        <f>SUM(D43,D46,D48,D54)</f>
        <v>0</v>
      </c>
      <c r="E42" s="250">
        <f aca="true" t="shared" si="11" ref="E42:O42">SUM(E43,E46,E48,E54)</f>
        <v>0</v>
      </c>
      <c r="F42" s="250">
        <f t="shared" si="11"/>
        <v>0</v>
      </c>
      <c r="G42" s="250">
        <f t="shared" si="11"/>
        <v>0</v>
      </c>
      <c r="H42" s="250">
        <f t="shared" si="11"/>
        <v>0</v>
      </c>
      <c r="I42" s="250">
        <f t="shared" si="11"/>
        <v>0</v>
      </c>
      <c r="J42" s="250">
        <f t="shared" si="11"/>
        <v>0</v>
      </c>
      <c r="K42" s="250">
        <f t="shared" si="11"/>
        <v>0</v>
      </c>
      <c r="L42" s="250">
        <f t="shared" si="11"/>
        <v>0</v>
      </c>
      <c r="M42" s="250">
        <f t="shared" si="11"/>
        <v>0</v>
      </c>
      <c r="N42" s="250">
        <f t="shared" si="11"/>
        <v>0</v>
      </c>
      <c r="O42" s="250">
        <f t="shared" si="11"/>
        <v>0</v>
      </c>
    </row>
    <row r="43" spans="1:15" ht="15">
      <c r="A43" s="170">
        <v>32</v>
      </c>
      <c r="B43" s="253" t="s">
        <v>122</v>
      </c>
      <c r="C43" s="259">
        <f>SUM(C44:C45)</f>
        <v>0</v>
      </c>
      <c r="D43" s="259">
        <f>SUM(D44:D45)</f>
        <v>0</v>
      </c>
      <c r="E43" s="259">
        <f aca="true" t="shared" si="12" ref="E43:O43">SUM(E44:E45)</f>
        <v>0</v>
      </c>
      <c r="F43" s="259">
        <f t="shared" si="12"/>
        <v>0</v>
      </c>
      <c r="G43" s="259">
        <f t="shared" si="12"/>
        <v>0</v>
      </c>
      <c r="H43" s="259">
        <f t="shared" si="12"/>
        <v>0</v>
      </c>
      <c r="I43" s="259">
        <f t="shared" si="12"/>
        <v>0</v>
      </c>
      <c r="J43" s="259">
        <f t="shared" si="12"/>
        <v>0</v>
      </c>
      <c r="K43" s="259">
        <f t="shared" si="12"/>
        <v>0</v>
      </c>
      <c r="L43" s="259">
        <f t="shared" si="12"/>
        <v>0</v>
      </c>
      <c r="M43" s="259">
        <f t="shared" si="12"/>
        <v>0</v>
      </c>
      <c r="N43" s="259">
        <f t="shared" si="12"/>
        <v>0</v>
      </c>
      <c r="O43" s="259">
        <f t="shared" si="12"/>
        <v>0</v>
      </c>
    </row>
    <row r="44" spans="1:15" s="247" customFormat="1" ht="12.75">
      <c r="A44" s="248">
        <v>322</v>
      </c>
      <c r="B44" s="257" t="s">
        <v>128</v>
      </c>
      <c r="C44" s="260">
        <f>SUM(D44:O44)</f>
        <v>0</v>
      </c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45" spans="1:15" s="247" customFormat="1" ht="12.75">
      <c r="A45" s="246">
        <v>323</v>
      </c>
      <c r="B45" s="254" t="s">
        <v>129</v>
      </c>
      <c r="C45" s="260">
        <f>SUM(D45:O45)</f>
        <v>0</v>
      </c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</row>
    <row r="46" spans="1:15" ht="15">
      <c r="A46" s="177">
        <v>41</v>
      </c>
      <c r="B46" s="255" t="s">
        <v>146</v>
      </c>
      <c r="C46" s="261">
        <f>SUM(C47)</f>
        <v>0</v>
      </c>
      <c r="D46" s="261">
        <f>SUM(D47)</f>
        <v>0</v>
      </c>
      <c r="E46" s="261">
        <f aca="true" t="shared" si="13" ref="E46:O46">SUM(E47)</f>
        <v>0</v>
      </c>
      <c r="F46" s="261">
        <f t="shared" si="13"/>
        <v>0</v>
      </c>
      <c r="G46" s="261">
        <f t="shared" si="13"/>
        <v>0</v>
      </c>
      <c r="H46" s="261">
        <f t="shared" si="13"/>
        <v>0</v>
      </c>
      <c r="I46" s="261">
        <f t="shared" si="13"/>
        <v>0</v>
      </c>
      <c r="J46" s="261">
        <f t="shared" si="13"/>
        <v>0</v>
      </c>
      <c r="K46" s="261">
        <f t="shared" si="13"/>
        <v>0</v>
      </c>
      <c r="L46" s="261">
        <f t="shared" si="13"/>
        <v>0</v>
      </c>
      <c r="M46" s="261">
        <f t="shared" si="13"/>
        <v>0</v>
      </c>
      <c r="N46" s="261">
        <f t="shared" si="13"/>
        <v>0</v>
      </c>
      <c r="O46" s="261">
        <f t="shared" si="13"/>
        <v>0</v>
      </c>
    </row>
    <row r="47" spans="1:15" s="247" customFormat="1" ht="12.75">
      <c r="A47" s="246">
        <v>411</v>
      </c>
      <c r="B47" s="254" t="s">
        <v>147</v>
      </c>
      <c r="C47" s="260">
        <f>SUM(D47:O47)</f>
        <v>0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</row>
    <row r="48" spans="1:15" ht="15">
      <c r="A48" s="177">
        <v>42</v>
      </c>
      <c r="B48" s="255" t="s">
        <v>136</v>
      </c>
      <c r="C48" s="261">
        <f>SUM(C49:C53)</f>
        <v>0</v>
      </c>
      <c r="D48" s="261">
        <f>SUM(D49:D53)</f>
        <v>0</v>
      </c>
      <c r="E48" s="261">
        <f aca="true" t="shared" si="14" ref="E48:O48">SUM(E49:E53)</f>
        <v>0</v>
      </c>
      <c r="F48" s="261">
        <f t="shared" si="14"/>
        <v>0</v>
      </c>
      <c r="G48" s="261">
        <f t="shared" si="14"/>
        <v>0</v>
      </c>
      <c r="H48" s="261">
        <f t="shared" si="14"/>
        <v>0</v>
      </c>
      <c r="I48" s="261">
        <f t="shared" si="14"/>
        <v>0</v>
      </c>
      <c r="J48" s="261">
        <f t="shared" si="14"/>
        <v>0</v>
      </c>
      <c r="K48" s="261">
        <f t="shared" si="14"/>
        <v>0</v>
      </c>
      <c r="L48" s="261">
        <f t="shared" si="14"/>
        <v>0</v>
      </c>
      <c r="M48" s="261">
        <f t="shared" si="14"/>
        <v>0</v>
      </c>
      <c r="N48" s="261">
        <f t="shared" si="14"/>
        <v>0</v>
      </c>
      <c r="O48" s="261">
        <f t="shared" si="14"/>
        <v>0</v>
      </c>
    </row>
    <row r="49" spans="1:15" s="247" customFormat="1" ht="12.75">
      <c r="A49" s="246">
        <v>421</v>
      </c>
      <c r="B49" s="254" t="s">
        <v>137</v>
      </c>
      <c r="C49" s="260">
        <f>SUM(D49:O49)</f>
        <v>0</v>
      </c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</row>
    <row r="50" spans="1:15" s="247" customFormat="1" ht="12.75">
      <c r="A50" s="246">
        <v>422</v>
      </c>
      <c r="B50" s="254" t="s">
        <v>138</v>
      </c>
      <c r="C50" s="260">
        <f>SUM(D50:O50)</f>
        <v>0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</row>
    <row r="51" spans="1:15" s="247" customFormat="1" ht="12.75">
      <c r="A51" s="246">
        <v>423</v>
      </c>
      <c r="B51" s="254" t="s">
        <v>139</v>
      </c>
      <c r="C51" s="260">
        <f>SUM(D51:O51)</f>
        <v>0</v>
      </c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</row>
    <row r="52" spans="1:15" s="247" customFormat="1" ht="12.75">
      <c r="A52" s="246">
        <v>424</v>
      </c>
      <c r="B52" s="254" t="s">
        <v>155</v>
      </c>
      <c r="C52" s="260">
        <f>SUM(D52:O52)</f>
        <v>0</v>
      </c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</row>
    <row r="53" spans="1:15" s="247" customFormat="1" ht="12.75">
      <c r="A53" s="246">
        <v>426</v>
      </c>
      <c r="B53" s="254" t="s">
        <v>140</v>
      </c>
      <c r="C53" s="260">
        <f>SUM(D53:O53)</f>
        <v>0</v>
      </c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</row>
    <row r="54" spans="1:15" ht="15">
      <c r="A54" s="177">
        <v>45</v>
      </c>
      <c r="B54" s="255" t="s">
        <v>141</v>
      </c>
      <c r="C54" s="261">
        <f>SUM(C55:C58)</f>
        <v>0</v>
      </c>
      <c r="D54" s="261">
        <f>SUM(D55:D58)</f>
        <v>0</v>
      </c>
      <c r="E54" s="261">
        <f aca="true" t="shared" si="15" ref="E54:O54">SUM(E55:E58)</f>
        <v>0</v>
      </c>
      <c r="F54" s="261">
        <f t="shared" si="15"/>
        <v>0</v>
      </c>
      <c r="G54" s="261">
        <f t="shared" si="15"/>
        <v>0</v>
      </c>
      <c r="H54" s="261">
        <f t="shared" si="15"/>
        <v>0</v>
      </c>
      <c r="I54" s="261">
        <f t="shared" si="15"/>
        <v>0</v>
      </c>
      <c r="J54" s="261">
        <f t="shared" si="15"/>
        <v>0</v>
      </c>
      <c r="K54" s="261">
        <f t="shared" si="15"/>
        <v>0</v>
      </c>
      <c r="L54" s="261">
        <f t="shared" si="15"/>
        <v>0</v>
      </c>
      <c r="M54" s="261">
        <f t="shared" si="15"/>
        <v>0</v>
      </c>
      <c r="N54" s="261">
        <f t="shared" si="15"/>
        <v>0</v>
      </c>
      <c r="O54" s="261">
        <f t="shared" si="15"/>
        <v>0</v>
      </c>
    </row>
    <row r="55" spans="1:15" s="247" customFormat="1" ht="12.75">
      <c r="A55" s="246">
        <v>451</v>
      </c>
      <c r="B55" s="254" t="s">
        <v>64</v>
      </c>
      <c r="C55" s="260">
        <f>SUM(D55:O55)</f>
        <v>0</v>
      </c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</row>
    <row r="56" spans="1:15" s="247" customFormat="1" ht="12.75">
      <c r="A56" s="246">
        <v>452</v>
      </c>
      <c r="B56" s="254" t="s">
        <v>65</v>
      </c>
      <c r="C56" s="260">
        <f>SUM(D56:O56)</f>
        <v>0</v>
      </c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</row>
    <row r="57" spans="1:15" s="247" customFormat="1" ht="12.75">
      <c r="A57" s="246">
        <v>453</v>
      </c>
      <c r="B57" s="254" t="s">
        <v>142</v>
      </c>
      <c r="C57" s="260">
        <f>SUM(D57:O57)</f>
        <v>0</v>
      </c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</row>
    <row r="58" spans="1:15" s="247" customFormat="1" ht="12.75">
      <c r="A58" s="266">
        <v>454</v>
      </c>
      <c r="B58" s="267" t="s">
        <v>143</v>
      </c>
      <c r="C58" s="268">
        <f>SUM(D58:O58)</f>
        <v>0</v>
      </c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</row>
    <row r="59" spans="1:15" s="251" customFormat="1" ht="13.5">
      <c r="A59" s="548" t="s">
        <v>164</v>
      </c>
      <c r="B59" s="549"/>
      <c r="C59" s="250">
        <f>SUM(C60)</f>
        <v>0</v>
      </c>
      <c r="D59" s="250">
        <f>SUM(D60)</f>
        <v>0</v>
      </c>
      <c r="E59" s="250">
        <f aca="true" t="shared" si="16" ref="E59:O60">SUM(E60)</f>
        <v>0</v>
      </c>
      <c r="F59" s="250">
        <f t="shared" si="16"/>
        <v>0</v>
      </c>
      <c r="G59" s="250">
        <f t="shared" si="16"/>
        <v>0</v>
      </c>
      <c r="H59" s="250">
        <f t="shared" si="16"/>
        <v>0</v>
      </c>
      <c r="I59" s="250">
        <f t="shared" si="16"/>
        <v>0</v>
      </c>
      <c r="J59" s="250">
        <f t="shared" si="16"/>
        <v>0</v>
      </c>
      <c r="K59" s="250">
        <f t="shared" si="16"/>
        <v>0</v>
      </c>
      <c r="L59" s="250">
        <f t="shared" si="16"/>
        <v>0</v>
      </c>
      <c r="M59" s="250">
        <f t="shared" si="16"/>
        <v>0</v>
      </c>
      <c r="N59" s="250">
        <f t="shared" si="16"/>
        <v>0</v>
      </c>
      <c r="O59" s="250">
        <f t="shared" si="16"/>
        <v>0</v>
      </c>
    </row>
    <row r="60" spans="1:15" ht="15">
      <c r="A60" s="170">
        <v>32</v>
      </c>
      <c r="B60" s="253" t="s">
        <v>122</v>
      </c>
      <c r="C60" s="259">
        <f>SUM(C61)</f>
        <v>0</v>
      </c>
      <c r="D60" s="259">
        <f>SUM(D61)</f>
        <v>0</v>
      </c>
      <c r="E60" s="259">
        <f t="shared" si="16"/>
        <v>0</v>
      </c>
      <c r="F60" s="259">
        <f t="shared" si="16"/>
        <v>0</v>
      </c>
      <c r="G60" s="259">
        <f t="shared" si="16"/>
        <v>0</v>
      </c>
      <c r="H60" s="259">
        <f t="shared" si="16"/>
        <v>0</v>
      </c>
      <c r="I60" s="259">
        <f t="shared" si="16"/>
        <v>0</v>
      </c>
      <c r="J60" s="259">
        <f t="shared" si="16"/>
        <v>0</v>
      </c>
      <c r="K60" s="259">
        <f t="shared" si="16"/>
        <v>0</v>
      </c>
      <c r="L60" s="259">
        <f t="shared" si="16"/>
        <v>0</v>
      </c>
      <c r="M60" s="259">
        <f t="shared" si="16"/>
        <v>0</v>
      </c>
      <c r="N60" s="259">
        <f t="shared" si="16"/>
        <v>0</v>
      </c>
      <c r="O60" s="259">
        <f t="shared" si="16"/>
        <v>0</v>
      </c>
    </row>
    <row r="61" spans="1:15" s="247" customFormat="1" ht="12.75">
      <c r="A61" s="269">
        <v>323</v>
      </c>
      <c r="B61" s="270" t="s">
        <v>129</v>
      </c>
      <c r="C61" s="268">
        <f>SUM(D61:O61)</f>
        <v>0</v>
      </c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</row>
    <row r="62" spans="1:15" s="251" customFormat="1" ht="13.5">
      <c r="A62" s="548" t="s">
        <v>165</v>
      </c>
      <c r="B62" s="549"/>
      <c r="C62" s="250">
        <f>SUM(C63,)</f>
        <v>0</v>
      </c>
      <c r="D62" s="250">
        <f>SUM(D63)</f>
        <v>0</v>
      </c>
      <c r="E62" s="250">
        <f aca="true" t="shared" si="17" ref="E62:O62">SUM(E63)</f>
        <v>0</v>
      </c>
      <c r="F62" s="250">
        <f t="shared" si="17"/>
        <v>0</v>
      </c>
      <c r="G62" s="250">
        <f t="shared" si="17"/>
        <v>0</v>
      </c>
      <c r="H62" s="250">
        <f t="shared" si="17"/>
        <v>0</v>
      </c>
      <c r="I62" s="250">
        <f t="shared" si="17"/>
        <v>0</v>
      </c>
      <c r="J62" s="250">
        <f t="shared" si="17"/>
        <v>0</v>
      </c>
      <c r="K62" s="250">
        <f t="shared" si="17"/>
        <v>0</v>
      </c>
      <c r="L62" s="250">
        <f t="shared" si="17"/>
        <v>0</v>
      </c>
      <c r="M62" s="250">
        <f t="shared" si="17"/>
        <v>0</v>
      </c>
      <c r="N62" s="250">
        <f t="shared" si="17"/>
        <v>0</v>
      </c>
      <c r="O62" s="250">
        <f t="shared" si="17"/>
        <v>0</v>
      </c>
    </row>
    <row r="63" spans="1:15" ht="15">
      <c r="A63" s="170">
        <v>32</v>
      </c>
      <c r="B63" s="253" t="s">
        <v>122</v>
      </c>
      <c r="C63" s="259">
        <f>SUM(C64)</f>
        <v>0</v>
      </c>
      <c r="D63" s="259">
        <f>SUM(D64)</f>
        <v>0</v>
      </c>
      <c r="E63" s="259">
        <f aca="true" t="shared" si="18" ref="E63:O63">SUM(E64)</f>
        <v>0</v>
      </c>
      <c r="F63" s="259">
        <f t="shared" si="18"/>
        <v>0</v>
      </c>
      <c r="G63" s="259">
        <f t="shared" si="18"/>
        <v>0</v>
      </c>
      <c r="H63" s="259">
        <f t="shared" si="18"/>
        <v>0</v>
      </c>
      <c r="I63" s="259">
        <f t="shared" si="18"/>
        <v>0</v>
      </c>
      <c r="J63" s="259">
        <f t="shared" si="18"/>
        <v>0</v>
      </c>
      <c r="K63" s="259">
        <f t="shared" si="18"/>
        <v>0</v>
      </c>
      <c r="L63" s="259">
        <f t="shared" si="18"/>
        <v>0</v>
      </c>
      <c r="M63" s="259">
        <f t="shared" si="18"/>
        <v>0</v>
      </c>
      <c r="N63" s="259">
        <f t="shared" si="18"/>
        <v>0</v>
      </c>
      <c r="O63" s="259">
        <f t="shared" si="18"/>
        <v>0</v>
      </c>
    </row>
    <row r="64" spans="1:15" s="247" customFormat="1" ht="12.75">
      <c r="A64" s="249">
        <v>323</v>
      </c>
      <c r="B64" s="258" t="s">
        <v>129</v>
      </c>
      <c r="C64" s="260">
        <f>SUM(D64:O64)</f>
        <v>0</v>
      </c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</row>
    <row r="65" spans="1:15" s="251" customFormat="1" ht="13.5">
      <c r="A65" s="548" t="s">
        <v>166</v>
      </c>
      <c r="B65" s="549"/>
      <c r="C65" s="250">
        <f>SUM(C66)</f>
        <v>0</v>
      </c>
      <c r="D65" s="250">
        <f>SUM(D66)</f>
        <v>0</v>
      </c>
      <c r="E65" s="250">
        <f aca="true" t="shared" si="19" ref="E65:O65">SUM(E66)</f>
        <v>0</v>
      </c>
      <c r="F65" s="250">
        <f t="shared" si="19"/>
        <v>0</v>
      </c>
      <c r="G65" s="250">
        <f t="shared" si="19"/>
        <v>0</v>
      </c>
      <c r="H65" s="250">
        <f t="shared" si="19"/>
        <v>0</v>
      </c>
      <c r="I65" s="250">
        <f t="shared" si="19"/>
        <v>0</v>
      </c>
      <c r="J65" s="250">
        <f t="shared" si="19"/>
        <v>0</v>
      </c>
      <c r="K65" s="250">
        <f t="shared" si="19"/>
        <v>0</v>
      </c>
      <c r="L65" s="250">
        <f t="shared" si="19"/>
        <v>0</v>
      </c>
      <c r="M65" s="250">
        <f t="shared" si="19"/>
        <v>0</v>
      </c>
      <c r="N65" s="250">
        <f t="shared" si="19"/>
        <v>0</v>
      </c>
      <c r="O65" s="250">
        <f t="shared" si="19"/>
        <v>0</v>
      </c>
    </row>
    <row r="66" spans="1:15" ht="15">
      <c r="A66" s="170">
        <v>32</v>
      </c>
      <c r="B66" s="253" t="s">
        <v>122</v>
      </c>
      <c r="C66" s="259">
        <f aca="true" t="shared" si="20" ref="C66:O66">SUM(C67:C67)</f>
        <v>0</v>
      </c>
      <c r="D66" s="259">
        <f t="shared" si="20"/>
        <v>0</v>
      </c>
      <c r="E66" s="259">
        <f t="shared" si="20"/>
        <v>0</v>
      </c>
      <c r="F66" s="259">
        <f t="shared" si="20"/>
        <v>0</v>
      </c>
      <c r="G66" s="259">
        <f t="shared" si="20"/>
        <v>0</v>
      </c>
      <c r="H66" s="259">
        <f t="shared" si="20"/>
        <v>0</v>
      </c>
      <c r="I66" s="259">
        <f t="shared" si="20"/>
        <v>0</v>
      </c>
      <c r="J66" s="259">
        <f t="shared" si="20"/>
        <v>0</v>
      </c>
      <c r="K66" s="259">
        <f t="shared" si="20"/>
        <v>0</v>
      </c>
      <c r="L66" s="259">
        <f t="shared" si="20"/>
        <v>0</v>
      </c>
      <c r="M66" s="259">
        <f t="shared" si="20"/>
        <v>0</v>
      </c>
      <c r="N66" s="259">
        <f t="shared" si="20"/>
        <v>0</v>
      </c>
      <c r="O66" s="259">
        <f t="shared" si="20"/>
        <v>0</v>
      </c>
    </row>
    <row r="67" spans="1:15" s="247" customFormat="1" ht="12.75">
      <c r="A67" s="249">
        <v>323</v>
      </c>
      <c r="B67" s="258" t="s">
        <v>129</v>
      </c>
      <c r="C67" s="260">
        <f>SUM(D67:O67)</f>
        <v>0</v>
      </c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</row>
    <row r="68" spans="1:15" s="251" customFormat="1" ht="13.5">
      <c r="A68" s="548" t="s">
        <v>167</v>
      </c>
      <c r="B68" s="549"/>
      <c r="C68" s="250">
        <f>SUM(C69)</f>
        <v>0</v>
      </c>
      <c r="D68" s="250">
        <f>SUM(D69)</f>
        <v>0</v>
      </c>
      <c r="E68" s="250">
        <f aca="true" t="shared" si="21" ref="E68:O69">SUM(E69)</f>
        <v>0</v>
      </c>
      <c r="F68" s="250">
        <f t="shared" si="21"/>
        <v>0</v>
      </c>
      <c r="G68" s="250">
        <f t="shared" si="21"/>
        <v>0</v>
      </c>
      <c r="H68" s="250">
        <f t="shared" si="21"/>
        <v>0</v>
      </c>
      <c r="I68" s="250">
        <f t="shared" si="21"/>
        <v>0</v>
      </c>
      <c r="J68" s="250">
        <f t="shared" si="21"/>
        <v>0</v>
      </c>
      <c r="K68" s="250">
        <f t="shared" si="21"/>
        <v>0</v>
      </c>
      <c r="L68" s="250">
        <f t="shared" si="21"/>
        <v>0</v>
      </c>
      <c r="M68" s="250">
        <f t="shared" si="21"/>
        <v>0</v>
      </c>
      <c r="N68" s="250">
        <f t="shared" si="21"/>
        <v>0</v>
      </c>
      <c r="O68" s="250">
        <f t="shared" si="21"/>
        <v>0</v>
      </c>
    </row>
    <row r="69" spans="1:15" ht="15">
      <c r="A69" s="170">
        <v>32</v>
      </c>
      <c r="B69" s="253" t="s">
        <v>122</v>
      </c>
      <c r="C69" s="259">
        <f>SUM(C70)</f>
        <v>0</v>
      </c>
      <c r="D69" s="259">
        <f>SUM(D70)</f>
        <v>0</v>
      </c>
      <c r="E69" s="259">
        <f t="shared" si="21"/>
        <v>0</v>
      </c>
      <c r="F69" s="259">
        <f t="shared" si="21"/>
        <v>0</v>
      </c>
      <c r="G69" s="259">
        <f t="shared" si="21"/>
        <v>0</v>
      </c>
      <c r="H69" s="259">
        <f t="shared" si="21"/>
        <v>0</v>
      </c>
      <c r="I69" s="259">
        <f t="shared" si="21"/>
        <v>0</v>
      </c>
      <c r="J69" s="259">
        <f t="shared" si="21"/>
        <v>0</v>
      </c>
      <c r="K69" s="259">
        <f t="shared" si="21"/>
        <v>0</v>
      </c>
      <c r="L69" s="259">
        <f t="shared" si="21"/>
        <v>0</v>
      </c>
      <c r="M69" s="259">
        <f t="shared" si="21"/>
        <v>0</v>
      </c>
      <c r="N69" s="259">
        <f t="shared" si="21"/>
        <v>0</v>
      </c>
      <c r="O69" s="259">
        <f t="shared" si="21"/>
        <v>0</v>
      </c>
    </row>
    <row r="70" spans="1:15" s="247" customFormat="1" ht="12.75">
      <c r="A70" s="249">
        <v>323</v>
      </c>
      <c r="B70" s="258" t="s">
        <v>129</v>
      </c>
      <c r="C70" s="260">
        <f>SUM(D70:O70)</f>
        <v>0</v>
      </c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</row>
    <row r="71" spans="1:15" s="252" customFormat="1" ht="15">
      <c r="A71" s="550" t="s">
        <v>285</v>
      </c>
      <c r="B71" s="551"/>
      <c r="C71" s="272">
        <f>SUM(C72,)</f>
        <v>0</v>
      </c>
      <c r="D71" s="272">
        <f aca="true" t="shared" si="22" ref="D71:O71">SUM(D72,)</f>
        <v>0</v>
      </c>
      <c r="E71" s="272">
        <f t="shared" si="22"/>
        <v>0</v>
      </c>
      <c r="F71" s="272">
        <f t="shared" si="22"/>
        <v>0</v>
      </c>
      <c r="G71" s="272">
        <f t="shared" si="22"/>
        <v>0</v>
      </c>
      <c r="H71" s="272">
        <f t="shared" si="22"/>
        <v>0</v>
      </c>
      <c r="I71" s="272">
        <f t="shared" si="22"/>
        <v>0</v>
      </c>
      <c r="J71" s="272">
        <f t="shared" si="22"/>
        <v>0</v>
      </c>
      <c r="K71" s="272">
        <f t="shared" si="22"/>
        <v>0</v>
      </c>
      <c r="L71" s="272">
        <f t="shared" si="22"/>
        <v>0</v>
      </c>
      <c r="M71" s="272">
        <f t="shared" si="22"/>
        <v>0</v>
      </c>
      <c r="N71" s="272">
        <f t="shared" si="22"/>
        <v>0</v>
      </c>
      <c r="O71" s="272">
        <f t="shared" si="22"/>
        <v>0</v>
      </c>
    </row>
    <row r="72" spans="1:15" s="251" customFormat="1" ht="13.5">
      <c r="A72" s="548" t="s">
        <v>286</v>
      </c>
      <c r="B72" s="549"/>
      <c r="C72" s="273">
        <f>SUM(C73)</f>
        <v>0</v>
      </c>
      <c r="D72" s="273">
        <f aca="true" t="shared" si="23" ref="D72:O72">SUM(D73)</f>
        <v>0</v>
      </c>
      <c r="E72" s="273">
        <f t="shared" si="23"/>
        <v>0</v>
      </c>
      <c r="F72" s="273">
        <f t="shared" si="23"/>
        <v>0</v>
      </c>
      <c r="G72" s="273">
        <f t="shared" si="23"/>
        <v>0</v>
      </c>
      <c r="H72" s="273">
        <f t="shared" si="23"/>
        <v>0</v>
      </c>
      <c r="I72" s="273">
        <f t="shared" si="23"/>
        <v>0</v>
      </c>
      <c r="J72" s="273">
        <f t="shared" si="23"/>
        <v>0</v>
      </c>
      <c r="K72" s="273">
        <f t="shared" si="23"/>
        <v>0</v>
      </c>
      <c r="L72" s="273">
        <f t="shared" si="23"/>
        <v>0</v>
      </c>
      <c r="M72" s="273">
        <f t="shared" si="23"/>
        <v>0</v>
      </c>
      <c r="N72" s="273">
        <f t="shared" si="23"/>
        <v>0</v>
      </c>
      <c r="O72" s="273">
        <f t="shared" si="23"/>
        <v>0</v>
      </c>
    </row>
    <row r="73" spans="1:15" ht="15">
      <c r="A73" s="187">
        <v>32</v>
      </c>
      <c r="B73" s="256" t="s">
        <v>122</v>
      </c>
      <c r="C73" s="262">
        <f>SUM(C74:C74)</f>
        <v>0</v>
      </c>
      <c r="D73" s="262">
        <f aca="true" t="shared" si="24" ref="D73:O73">SUM(D74:D74)</f>
        <v>0</v>
      </c>
      <c r="E73" s="262">
        <f t="shared" si="24"/>
        <v>0</v>
      </c>
      <c r="F73" s="262">
        <f t="shared" si="24"/>
        <v>0</v>
      </c>
      <c r="G73" s="262">
        <f t="shared" si="24"/>
        <v>0</v>
      </c>
      <c r="H73" s="262">
        <f t="shared" si="24"/>
        <v>0</v>
      </c>
      <c r="I73" s="262">
        <f t="shared" si="24"/>
        <v>0</v>
      </c>
      <c r="J73" s="262">
        <f t="shared" si="24"/>
        <v>0</v>
      </c>
      <c r="K73" s="262">
        <f t="shared" si="24"/>
        <v>0</v>
      </c>
      <c r="L73" s="262">
        <f t="shared" si="24"/>
        <v>0</v>
      </c>
      <c r="M73" s="262">
        <f t="shared" si="24"/>
        <v>0</v>
      </c>
      <c r="N73" s="262">
        <f t="shared" si="24"/>
        <v>0</v>
      </c>
      <c r="O73" s="262">
        <f t="shared" si="24"/>
        <v>0</v>
      </c>
    </row>
    <row r="74" spans="1:15" s="247" customFormat="1" ht="12.75">
      <c r="A74" s="249">
        <v>323</v>
      </c>
      <c r="B74" s="258" t="s">
        <v>129</v>
      </c>
      <c r="C74" s="264">
        <f>SUM(D74:O74)</f>
        <v>0</v>
      </c>
      <c r="D74" s="264">
        <f aca="true" t="shared" si="25" ref="D74:O74">SUM(E74:P74)</f>
        <v>0</v>
      </c>
      <c r="E74" s="264">
        <f t="shared" si="25"/>
        <v>0</v>
      </c>
      <c r="F74" s="264">
        <f t="shared" si="25"/>
        <v>0</v>
      </c>
      <c r="G74" s="264">
        <f t="shared" si="25"/>
        <v>0</v>
      </c>
      <c r="H74" s="264">
        <f t="shared" si="25"/>
        <v>0</v>
      </c>
      <c r="I74" s="264">
        <f t="shared" si="25"/>
        <v>0</v>
      </c>
      <c r="J74" s="264">
        <f t="shared" si="25"/>
        <v>0</v>
      </c>
      <c r="K74" s="264">
        <f t="shared" si="25"/>
        <v>0</v>
      </c>
      <c r="L74" s="264">
        <f t="shared" si="25"/>
        <v>0</v>
      </c>
      <c r="M74" s="264">
        <f t="shared" si="25"/>
        <v>0</v>
      </c>
      <c r="N74" s="264">
        <f t="shared" si="25"/>
        <v>0</v>
      </c>
      <c r="O74" s="264">
        <f t="shared" si="25"/>
        <v>0</v>
      </c>
    </row>
    <row r="75" spans="1:15" s="252" customFormat="1" ht="15">
      <c r="A75" s="550" t="s">
        <v>287</v>
      </c>
      <c r="B75" s="551"/>
      <c r="C75" s="272">
        <f>SUM(C76)</f>
        <v>0</v>
      </c>
      <c r="D75" s="272">
        <f aca="true" t="shared" si="26" ref="D75:O76">SUM(D76)</f>
        <v>0</v>
      </c>
      <c r="E75" s="272">
        <f t="shared" si="26"/>
        <v>0</v>
      </c>
      <c r="F75" s="272">
        <f t="shared" si="26"/>
        <v>0</v>
      </c>
      <c r="G75" s="272">
        <f t="shared" si="26"/>
        <v>0</v>
      </c>
      <c r="H75" s="272">
        <f t="shared" si="26"/>
        <v>0</v>
      </c>
      <c r="I75" s="272">
        <f t="shared" si="26"/>
        <v>0</v>
      </c>
      <c r="J75" s="272">
        <f t="shared" si="26"/>
        <v>0</v>
      </c>
      <c r="K75" s="272">
        <f t="shared" si="26"/>
        <v>0</v>
      </c>
      <c r="L75" s="272">
        <f t="shared" si="26"/>
        <v>0</v>
      </c>
      <c r="M75" s="272">
        <f t="shared" si="26"/>
        <v>0</v>
      </c>
      <c r="N75" s="272">
        <f t="shared" si="26"/>
        <v>0</v>
      </c>
      <c r="O75" s="272">
        <f t="shared" si="26"/>
        <v>0</v>
      </c>
    </row>
    <row r="76" spans="1:15" s="251" customFormat="1" ht="13.5">
      <c r="A76" s="548" t="s">
        <v>288</v>
      </c>
      <c r="B76" s="549"/>
      <c r="C76" s="273">
        <f>SUM(C77)</f>
        <v>0</v>
      </c>
      <c r="D76" s="273">
        <f t="shared" si="26"/>
        <v>0</v>
      </c>
      <c r="E76" s="273">
        <f t="shared" si="26"/>
        <v>0</v>
      </c>
      <c r="F76" s="273">
        <f t="shared" si="26"/>
        <v>0</v>
      </c>
      <c r="G76" s="273">
        <f t="shared" si="26"/>
        <v>0</v>
      </c>
      <c r="H76" s="273">
        <f t="shared" si="26"/>
        <v>0</v>
      </c>
      <c r="I76" s="273">
        <f t="shared" si="26"/>
        <v>0</v>
      </c>
      <c r="J76" s="273">
        <f t="shared" si="26"/>
        <v>0</v>
      </c>
      <c r="K76" s="273">
        <f t="shared" si="26"/>
        <v>0</v>
      </c>
      <c r="L76" s="273">
        <f t="shared" si="26"/>
        <v>0</v>
      </c>
      <c r="M76" s="273">
        <f t="shared" si="26"/>
        <v>0</v>
      </c>
      <c r="N76" s="273">
        <f t="shared" si="26"/>
        <v>0</v>
      </c>
      <c r="O76" s="273">
        <f t="shared" si="26"/>
        <v>0</v>
      </c>
    </row>
    <row r="77" spans="1:15" ht="15">
      <c r="A77" s="177">
        <v>45</v>
      </c>
      <c r="B77" s="255" t="s">
        <v>141</v>
      </c>
      <c r="C77" s="262">
        <f>SUM(C78:C78)</f>
        <v>0</v>
      </c>
      <c r="D77" s="262">
        <f aca="true" t="shared" si="27" ref="D77:O77">SUM(D78:D78)</f>
        <v>0</v>
      </c>
      <c r="E77" s="262">
        <f t="shared" si="27"/>
        <v>0</v>
      </c>
      <c r="F77" s="262">
        <f t="shared" si="27"/>
        <v>0</v>
      </c>
      <c r="G77" s="262">
        <f t="shared" si="27"/>
        <v>0</v>
      </c>
      <c r="H77" s="262">
        <f t="shared" si="27"/>
        <v>0</v>
      </c>
      <c r="I77" s="262">
        <f t="shared" si="27"/>
        <v>0</v>
      </c>
      <c r="J77" s="262">
        <f t="shared" si="27"/>
        <v>0</v>
      </c>
      <c r="K77" s="262">
        <f t="shared" si="27"/>
        <v>0</v>
      </c>
      <c r="L77" s="262">
        <f t="shared" si="27"/>
        <v>0</v>
      </c>
      <c r="M77" s="262">
        <f t="shared" si="27"/>
        <v>0</v>
      </c>
      <c r="N77" s="262">
        <f t="shared" si="27"/>
        <v>0</v>
      </c>
      <c r="O77" s="262">
        <f t="shared" si="27"/>
        <v>0</v>
      </c>
    </row>
    <row r="78" spans="1:15" s="247" customFormat="1" ht="12.75">
      <c r="A78" s="246">
        <v>451</v>
      </c>
      <c r="B78" s="254" t="s">
        <v>64</v>
      </c>
      <c r="C78" s="264">
        <f>SUM(D78:O78)</f>
        <v>0</v>
      </c>
      <c r="D78" s="264">
        <f aca="true" t="shared" si="28" ref="D78:O78">SUM(E78:P78)</f>
        <v>0</v>
      </c>
      <c r="E78" s="264">
        <f t="shared" si="28"/>
        <v>0</v>
      </c>
      <c r="F78" s="264">
        <f t="shared" si="28"/>
        <v>0</v>
      </c>
      <c r="G78" s="264">
        <f t="shared" si="28"/>
        <v>0</v>
      </c>
      <c r="H78" s="264">
        <f t="shared" si="28"/>
        <v>0</v>
      </c>
      <c r="I78" s="264">
        <f t="shared" si="28"/>
        <v>0</v>
      </c>
      <c r="J78" s="264">
        <f t="shared" si="28"/>
        <v>0</v>
      </c>
      <c r="K78" s="264">
        <f t="shared" si="28"/>
        <v>0</v>
      </c>
      <c r="L78" s="264">
        <f t="shared" si="28"/>
        <v>0</v>
      </c>
      <c r="M78" s="264">
        <f t="shared" si="28"/>
        <v>0</v>
      </c>
      <c r="N78" s="264">
        <f t="shared" si="28"/>
        <v>0</v>
      </c>
      <c r="O78" s="264">
        <f t="shared" si="28"/>
        <v>0</v>
      </c>
    </row>
    <row r="79" spans="1:15" ht="15.75" thickBot="1">
      <c r="A79" s="561" t="s">
        <v>168</v>
      </c>
      <c r="B79" s="562"/>
      <c r="C79" s="265">
        <f>SUM(C34,C9,C71,C75)</f>
        <v>500180.67</v>
      </c>
      <c r="D79" s="265">
        <f aca="true" t="shared" si="29" ref="D79:O79">SUM(D34,D9,D71,D75)</f>
        <v>35564.67</v>
      </c>
      <c r="E79" s="265">
        <f t="shared" si="29"/>
        <v>45450</v>
      </c>
      <c r="F79" s="265">
        <f t="shared" si="29"/>
        <v>46000</v>
      </c>
      <c r="G79" s="265">
        <f t="shared" si="29"/>
        <v>46000</v>
      </c>
      <c r="H79" s="265">
        <f t="shared" si="29"/>
        <v>51750</v>
      </c>
      <c r="I79" s="265">
        <f t="shared" si="29"/>
        <v>37250</v>
      </c>
      <c r="J79" s="265">
        <f t="shared" si="29"/>
        <v>7200</v>
      </c>
      <c r="K79" s="265">
        <f t="shared" si="29"/>
        <v>7200</v>
      </c>
      <c r="L79" s="265">
        <f t="shared" si="29"/>
        <v>42850</v>
      </c>
      <c r="M79" s="265">
        <f t="shared" si="29"/>
        <v>93050</v>
      </c>
      <c r="N79" s="265">
        <f t="shared" si="29"/>
        <v>48300</v>
      </c>
      <c r="O79" s="265">
        <f t="shared" si="29"/>
        <v>39566</v>
      </c>
    </row>
  </sheetData>
  <sheetProtection/>
  <mergeCells count="32">
    <mergeCell ref="A71:B71"/>
    <mergeCell ref="A72:B72"/>
    <mergeCell ref="A75:B75"/>
    <mergeCell ref="A76:B76"/>
    <mergeCell ref="A68:B68"/>
    <mergeCell ref="A79:B79"/>
    <mergeCell ref="B3:C3"/>
    <mergeCell ref="D6:D8"/>
    <mergeCell ref="A65:B65"/>
    <mergeCell ref="A19:B19"/>
    <mergeCell ref="A9:B9"/>
    <mergeCell ref="A10:B10"/>
    <mergeCell ref="A6:A8"/>
    <mergeCell ref="B6:B8"/>
    <mergeCell ref="A22:B22"/>
    <mergeCell ref="A62:B62"/>
    <mergeCell ref="I6:I8"/>
    <mergeCell ref="E6:E8"/>
    <mergeCell ref="F6:F8"/>
    <mergeCell ref="G6:G8"/>
    <mergeCell ref="H6:H8"/>
    <mergeCell ref="C6:C8"/>
    <mergeCell ref="O6:O8"/>
    <mergeCell ref="J6:J8"/>
    <mergeCell ref="K6:K8"/>
    <mergeCell ref="L6:L8"/>
    <mergeCell ref="A59:B59"/>
    <mergeCell ref="A42:B42"/>
    <mergeCell ref="A34:B34"/>
    <mergeCell ref="A35:B35"/>
    <mergeCell ref="M6:M8"/>
    <mergeCell ref="N6:N8"/>
  </mergeCells>
  <printOptions horizontalCentered="1"/>
  <pageMargins left="0.35433070866141736" right="0.35433070866141736" top="0.5905511811023623" bottom="0.5905511811023623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nincevica</dc:creator>
  <cp:keywords/>
  <dc:description/>
  <cp:lastModifiedBy>škola</cp:lastModifiedBy>
  <cp:lastPrinted>2014-10-06T10:06:48Z</cp:lastPrinted>
  <dcterms:created xsi:type="dcterms:W3CDTF">2013-10-01T07:46:36Z</dcterms:created>
  <dcterms:modified xsi:type="dcterms:W3CDTF">2014-10-06T10:16:53Z</dcterms:modified>
  <cp:category/>
  <cp:version/>
  <cp:contentType/>
  <cp:contentStatus/>
</cp:coreProperties>
</file>